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45" activeTab="0"/>
  </bookViews>
  <sheets>
    <sheet name="Sheet1" sheetId="1" r:id="rId1"/>
  </sheets>
  <definedNames>
    <definedName name="_xlnm.Print_Area" localSheetId="0">'Sheet1'!$A$1:$W$247</definedName>
    <definedName name="_xlnm.Print_Titles" localSheetId="0">'Sheet1'!$11:$11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B251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<sst xmlns="http://schemas.openxmlformats.org/spreadsheetml/2006/main" count="410" uniqueCount="175">
  <si>
    <t>Сметна стойност</t>
  </si>
  <si>
    <t>§</t>
  </si>
  <si>
    <t>ОБЩО:</t>
  </si>
  <si>
    <t>Основен ремонт на дълготрайни материални активи</t>
  </si>
  <si>
    <t>Придобиване на дълготрайни материални активи</t>
  </si>
  <si>
    <t>Капиталови трансфери</t>
  </si>
  <si>
    <t xml:space="preserve"> Придобиване на нематериални дълготрайни активи</t>
  </si>
  <si>
    <t>Придобиване на земя</t>
  </si>
  <si>
    <t>Източници на финансиране, в т.ч.:</t>
  </si>
  <si>
    <t>Година начало - година край на изпълнение на обекта</t>
  </si>
  <si>
    <t>в т.ч. от 31-13</t>
  </si>
  <si>
    <t>Европейски средства, със съответното съфинансиране</t>
  </si>
  <si>
    <t>Функция 01</t>
  </si>
  <si>
    <t>Функция 02</t>
  </si>
  <si>
    <t>Функция 03</t>
  </si>
  <si>
    <t>Функция 04</t>
  </si>
  <si>
    <t>Функция 05</t>
  </si>
  <si>
    <t>Функция 06</t>
  </si>
  <si>
    <t>Функция 07</t>
  </si>
  <si>
    <t>Функция 08</t>
  </si>
  <si>
    <t>9а</t>
  </si>
  <si>
    <t>(в лева)</t>
  </si>
  <si>
    <t>10а</t>
  </si>
  <si>
    <t>ППР</t>
  </si>
  <si>
    <t>Обекти</t>
  </si>
  <si>
    <t>…………………………………………….</t>
  </si>
  <si>
    <t>придобиване на компютри и хардуер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</si>
  <si>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</si>
  <si>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</si>
  <si>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</si>
  <si>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придобиване на други ДМА</t>
  </si>
  <si>
    <t>Общи държавни служби</t>
  </si>
  <si>
    <t>Отбрана и сигурност</t>
  </si>
  <si>
    <t>Образование</t>
  </si>
  <si>
    <t>Здравеопазване</t>
  </si>
  <si>
    <t xml:space="preserve"> Социално осигуряване, подпомагане и грижи</t>
  </si>
  <si>
    <t xml:space="preserve"> Жилищно строителство, благоустройство, комунално стопанство и опазване на околната среда</t>
  </si>
  <si>
    <t>Почивно дело, култура, религиозни дейности</t>
  </si>
  <si>
    <t>Икономически дейности и услуги</t>
  </si>
  <si>
    <t>ОБЩИНА</t>
  </si>
  <si>
    <t>Усвоено до края на предходната година</t>
  </si>
  <si>
    <t>Предоставени целеви субсидии и трансфери от държавния бюджет и трансфери от други бюджетни организации</t>
  </si>
  <si>
    <t>…………………………….</t>
  </si>
  <si>
    <t>……………………………….</t>
  </si>
  <si>
    <t>КОД ПО ЕБК</t>
  </si>
  <si>
    <t>код на ССЕС - 42, 96, 97, 98</t>
  </si>
  <si>
    <t xml:space="preserve">в т.ч. от 31-13 </t>
  </si>
  <si>
    <t>придобиване на сгради</t>
  </si>
  <si>
    <t>изграждане на инфраструктурни обекти</t>
  </si>
  <si>
    <t>……………………………………</t>
  </si>
  <si>
    <t>МиС</t>
  </si>
  <si>
    <t>………………………………..</t>
  </si>
  <si>
    <t>обекти</t>
  </si>
  <si>
    <t>Тел. за контакт:................................</t>
  </si>
  <si>
    <t>Параграф по ЕБК 31-11; 31-12; 31-13; 31-18; 61-00</t>
  </si>
  <si>
    <t>придобиване на програмни продукти и лицензи за програмни продукти</t>
  </si>
  <si>
    <t>придобиване на други нематериални дълготрайни активи</t>
  </si>
  <si>
    <t>капиталови трансфери за нефинансови предприятия</t>
  </si>
  <si>
    <t>капиталови трансфери за организации с нестопанска цел</t>
  </si>
  <si>
    <t>дата</t>
  </si>
  <si>
    <t>Изготвил:</t>
  </si>
  <si>
    <t>Главен счетоводител:</t>
  </si>
  <si>
    <t xml:space="preserve">Ръководител: </t>
  </si>
  <si>
    <t>Параграф по ЕБК: 45-00; 46-00; 64-00;74-00; 78-00; 83-11; 83-12; 83-71; 83-72; Други източници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</si>
  <si>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</si>
  <si>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</si>
  <si>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</si>
  <si>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>план за периода: от 01.01.2021 г. до 31.12.2021 г.</t>
  </si>
  <si>
    <t xml:space="preserve">Информация за наименованието, местонахождението и функционално предназначение на обектите за строителство и за основен ремонт, за ППР, за придобиване на ДМА, НДМА, земя и  капиталови трансфери </t>
  </si>
  <si>
    <t>Съгласувал:</t>
  </si>
  <si>
    <t>МОМЧИЛГРАД</t>
  </si>
  <si>
    <t>Ремонт кметства -  с.Груево , с.Нановица , с. Птичар , с.Чуково и сгради на общинска администрация гр.Момчилград</t>
  </si>
  <si>
    <t>2021/2021</t>
  </si>
  <si>
    <t>31-13</t>
  </si>
  <si>
    <t>Брегоукрепване на централно градско дере - по ПМС 96/25.04.2019 г. и ПМС №284/15.11.2019 г.</t>
  </si>
  <si>
    <t>2019/2021</t>
  </si>
  <si>
    <t>31-18</t>
  </si>
  <si>
    <t>„Реконструкция, оборудване и обзавеждане на образователна инфраструктура за обект: Средно училище „Никола Йонков Вапцаров“, гр. Момчилград“ по проект № BG06RDNP001-7.001-0028 -финансирано от ДФЗ- Строително-монтажни работи , строителен надзор , авторски надзор и работен проект</t>
  </si>
  <si>
    <t>Подмяна на отоплителна инсталация на детска градина "Зорница" ,гр.Момчилград ( от нафта в отопление с компресирана газ)- работен проекти и строителство</t>
  </si>
  <si>
    <t>Проект за промяна на предназначението на част от Детска градина "Здравец" , гр.Момчилград в сграда за "Социални дейности".</t>
  </si>
  <si>
    <t>Проект на кино "Д.Благоев" и лятно кино гр.Момчилград в сграда за културни дейности</t>
  </si>
  <si>
    <t xml:space="preserve">Проект за промяна на  презназначението на ученическо общежитие гр.Момчилград в сграда за временно настаняване </t>
  </si>
  <si>
    <t>Проект за промяна на предназначението от  хирургично отделение - част от  3 етаж в МБАЛ д-р" С.Ростовцев " , гр.Момчилград в хоспис и осигуряване на достъпна среда"</t>
  </si>
  <si>
    <t>Проект за обособяване на части от спортен комплекс "Наим Сюлейманоглу" гр.Момчилград в обособени самостоятелни обекти</t>
  </si>
  <si>
    <t>2020/2021</t>
  </si>
  <si>
    <t>Закупуване на компютри за общинска администрация</t>
  </si>
  <si>
    <t>Закупуване на лека обемна конструкция /ЛОК/ за кметства- с.Садовица, с.Горско Дюлево и с.Пазарци</t>
  </si>
  <si>
    <t>„Реконструкция, оборудване и обзавеждане на образователна инфраструктура за обект: Средно училище „Никола Йонков Вапцаров“, гр. Момчилград“ по проект № BG06RDNP001-7.001-0028 -финансирано от ДФЗ- фитнес оборудване и климатик</t>
  </si>
  <si>
    <t>Доставка на котел на твърдо гориво комбиниран 160 kw за детска градина с.Нановица</t>
  </si>
  <si>
    <t xml:space="preserve">„Реконструкция, оборудване и обзавеждане на образователна инфраструктура за обект: Средно училище „Никола Йонков Вапцаров“, гр. Момчилград“ по проект № BG06RDNP001-7.001-0028 -финансирано от ДФЗ-придобиване на  обзавеждане </t>
  </si>
  <si>
    <t>Закупуване на компютри за Център за обществена подкрепа гр.Момчилгад</t>
  </si>
  <si>
    <t xml:space="preserve">Доставка и монтаж на видеонаблюдение за Центъра за обществена подкрепа гр.Момчилград </t>
  </si>
  <si>
    <t>Закупуване на климатици за Центъра за обществена подкрепа</t>
  </si>
  <si>
    <t>Изграждане на спортна площадка - стрийт фитнес станция в кв.11 , гр.Момчилград</t>
  </si>
  <si>
    <t>93-36</t>
  </si>
  <si>
    <t xml:space="preserve">Подмяна на  водопровод на ул.Пролет ( от ул. "Христо Ботев"  до ул." Кирил и Методий" ) и ул."Освобождение ", гр.Момчилград </t>
  </si>
  <si>
    <t>Изграждане на паркинг  в кв. 16Б , гр. Момчилград за 76 паркоместа</t>
  </si>
  <si>
    <t>Обновяване на площи за широко обществено ползване в гр.Момчилград  по Договор BG06RDNP001-19.166-0002-C01 по ПРСР(МИГ-Момчилград-Крумовград) - УПИ I, кв.6 по плана на гр.Момчилград</t>
  </si>
  <si>
    <t>Изграждане на битови канализации в с. Лале, с. Синделци, с. Нановица, с. Карамфил</t>
  </si>
  <si>
    <t>Изграждане на параклис "Успение Богородично" в християнски гробищен парк гр.Момчилград</t>
  </si>
  <si>
    <t>Закупуване на автовишка за  дейност "Улично осветление"</t>
  </si>
  <si>
    <t xml:space="preserve">Изграждане на пътна връзка на с.Птичар с път І-5 Кърджали -Подкова -кръстовище на км.364+500 по път І-5 -по ПМС №165 /07.08.2018 г. и ПМС №135/19.12.2018 г. </t>
  </si>
  <si>
    <t>Изработване на проект за изменение План за улична регулация за имоти в кв. Мамулица - параграф 4  на зем.Момчилград</t>
  </si>
  <si>
    <t>Ремонтни работи в Дневен център за деца с увреждания , гр.Момчилград</t>
  </si>
  <si>
    <t>Основен ремонт на Център за обществена подкрепа гр.Момчилград - ремонт стълбище</t>
  </si>
  <si>
    <r>
      <t>Изпълнение на СМР за обект: “</t>
    </r>
    <r>
      <rPr>
        <sz val="14"/>
        <color indexed="8"/>
        <rFont val="Arial"/>
        <family val="2"/>
      </rPr>
      <t>Реконструкция и рехабилитация на съществуващи улици и тротоари в гр. Момчилград“ - по проект BG06RDNP001-7.001-0053-C01/29.05.2019 г. финансирано от ДФЗ</t>
    </r>
  </si>
  <si>
    <t xml:space="preserve">Изработване на проект за ПУП-ПРЗ за производствена зона "Върхари"  по КККР на землище с.Върхари- част пътна , ел и вик схеми </t>
  </si>
  <si>
    <t xml:space="preserve">Изработване на проект за ПУП-ПРЗ за производствена зона "Седлари"   по КККР на землище с.Седлари - част пътна , ел и вик схеми </t>
  </si>
  <si>
    <t xml:space="preserve">                (инж.Алие Ибрахим-зам.кмет)</t>
  </si>
  <si>
    <t>(инж.Алие Ибрахим-зам.кмет -отговорник на звеното по чл. 5, ал.6 от Закона за устройство на територията)</t>
  </si>
  <si>
    <t xml:space="preserve">     (Илкнур Кязим -кмет)</t>
  </si>
  <si>
    <t xml:space="preserve">                     (Мерал Мехмед)</t>
  </si>
  <si>
    <t xml:space="preserve">Изработване на проект за ПУП-ПРЗ за гранично поделение в гр. Момчилград </t>
  </si>
  <si>
    <t>Изработване на проект за изменение ПУП-ПРЗ за УПИ ХІV, пл.сн.944,кв.55( за къща музей на Наим Сюлейманоглу)</t>
  </si>
  <si>
    <t>Инженеринг - проектиране , изграждане , и авторски надзор на 24 броя подземни контейнери за разделно събиране на отпадъци в гр.Момчилград</t>
  </si>
  <si>
    <t xml:space="preserve">Изграждане на битова канализация в населени места- с.Птичар , с.Багрянка ,с.Чайка , с.Пазарци ,с.Загорско ,с.Садовица, с. Ауста , с. Соколино , с. Конче </t>
  </si>
  <si>
    <t>Изготвяне на работен проект и авторски надзор на обект : "Обновяване, реконструкция и архитектурно обновление на Централен градски площад -  гр. Момчилград"</t>
  </si>
  <si>
    <t>Изграждане на тласкател за поливната система на стадион "Хасан Семерджи", гр.Момчилград</t>
  </si>
  <si>
    <t>„Подобряване енергийната ефективност на общинска сграда /бивш здравен дом / с.Звездел -УПИ ІІІ,пл.сн. 265, кв.34 , общ. Момчилград“</t>
  </si>
  <si>
    <t>2021/2022</t>
  </si>
  <si>
    <t>5219</t>
  </si>
  <si>
    <t>Закупуване на сметосъбираща кола за отдел "Чистота"</t>
  </si>
  <si>
    <t>Изграждане на В и К  мрежа за квартали в новообразувани регулационни граници в обхвата на територията намираща се между ул."Сан.Стефано , ул. "Маказа" , ул."Гюмюрджинска" , общинско дере с идент. 48996.36.38/ излизащо до бензиностанция "Петрол"/  гр.Момчилград, микроязовир и хотел"Конак" , гр.Момчилград</t>
  </si>
  <si>
    <t xml:space="preserve">Основен ремонт  на общински пътища по населени места на територията на  община Момчилград - път за с.Груево,  с.Конче, с.Девинци, , с.Балабаново, с.Джелепско и с.Загорско </t>
  </si>
  <si>
    <t xml:space="preserve">Основен ремонт на улична мрежа в гр.Момчилград - ул. Тракия , ул. Изгрев , ул.Пролет, ул. 9-ти септември и около жил.бл."Център" ,ул."Гюмюрджинска - паркинг БКС , улица в с.Татул и ул. в с.Върхари </t>
  </si>
  <si>
    <t xml:space="preserve">Изграждане на паркинг  и улица от о. т. 587 /находяща се на паркинг в кв.9а, / до о.т. 540/намираща се ул. Гюмюрджинска / , гр.Момчилград -  зад общинска администрация  </t>
  </si>
  <si>
    <t xml:space="preserve">Благоустрояване на кв.21 – улици I -ви етап - бордюри и настилка от трошен камък , гр.Момчилград </t>
  </si>
  <si>
    <t xml:space="preserve">„ Благоустрояване и основен ремонт на настилки по общински пътища и улици в населените места от Община Момчилград“ в 2 ОП:  ОП 2 „Изпълнение на асфалтови настилки “ </t>
  </si>
  <si>
    <t xml:space="preserve">„Реконструкция, оборудване и обзавеждане на образователна инфраструктура за обект: Средно училище „Никола Йонков Вапцаров“, гр. Момчилград“ по проект № BG06RDNP001-7.001-0028 -финансирано от ДФЗ- фитнес оборудване </t>
  </si>
  <si>
    <t>Основен ремонт  на общински пътища на територията на  община Момчилград- с.Кос, с.Чайка, с. Лале, с.Ауста, с.Звездел, Г.Дюлево, с.Плешинци с.Постник ,с.Нановица , с. Седлари, с.Джелепско, с.Карамфил</t>
  </si>
  <si>
    <r>
      <t xml:space="preserve">Ремонтни работи по ограда на  детска градина  </t>
    </r>
    <r>
      <rPr>
        <sz val="12"/>
        <color indexed="10"/>
        <rFont val="Arial"/>
        <family val="2"/>
      </rPr>
      <t>"Здравец"</t>
    </r>
    <r>
      <rPr>
        <sz val="12"/>
        <rFont val="Arial"/>
        <family val="2"/>
      </rPr>
      <t xml:space="preserve"> , гр.Момчилград</t>
    </r>
  </si>
  <si>
    <t>Изграждане на битова канализация в населени места-  с.Багрянка</t>
  </si>
  <si>
    <t>Изграждане на битова канализация в населени места-  с.Върхари</t>
  </si>
  <si>
    <t>Изграждане на битова канализация в населени места-  с.Загорско</t>
  </si>
  <si>
    <t>Изграждане на битова канализация в населени места-  с.Конче</t>
  </si>
  <si>
    <t>Изграждане на битова канализация в населени места-  с.Чайка</t>
  </si>
  <si>
    <t>нов обект</t>
  </si>
  <si>
    <t xml:space="preserve">Изграждане на спортна площадка в кв.Орфей , гр.Момчилград </t>
  </si>
  <si>
    <t>Изграждане на детска площадка кв. Орфей на гр. Момчилград, ул.26-ти декември район ж.п.гара),и с.Нановица</t>
  </si>
  <si>
    <t>Благоустрояване на кв.21 – улици I -ви етап - бордюри и настилка от трошен камък , гр.Момчилград
Улица от о.т. КК1 до о.т. "В" - ул."Лайка", гр.Момчилград</t>
  </si>
  <si>
    <t>Благоустрояване на кв.21 – улици I -ви етап - бордюри и настилка от трошен камък , гр.Момчилград
Улица с о.т "Е"  до о.т. "F" - ул."Хаджи Димитър", гр.Момчилград</t>
  </si>
  <si>
    <t xml:space="preserve">Направа на беседки и навеси - беседка в с. Татул - 1бр. и навеси - 3 бр.  в местността Дамбалъ,с.Груево и  с.Равен </t>
  </si>
  <si>
    <t>Благоустрояване на улица ул."Гюмюрджинска", гр.Момчилград и подмяна на улично осветление</t>
  </si>
  <si>
    <t>Изграждане на детска площадка в мах. Дъбовец на с.Чуково</t>
  </si>
  <si>
    <t>Изграждане на подпорна стена на ул."Кочо Честименски" , гр.Момчилград</t>
  </si>
  <si>
    <t xml:space="preserve">Доставка на помпи - 3 бр.за помпени станции в с.Пиявец, с.Хамасче ,мах.Борово на с.Гургулица </t>
  </si>
  <si>
    <t>Закупуване на автоспирки - 3 броя за гр.Момчилград - кв. Орфей, с.Кос и с.Татул</t>
  </si>
  <si>
    <t>„ Изкуствени напречни неравности  на пътното платно за ограничаване на скоростта на движение по път ІІ-59 „ Момчилград –Крумовград – Ивайловград „ при км. 22-620, 22+705, 29+050 и при км. 29+295.</t>
  </si>
  <si>
    <r>
      <t>Доставка на бойлер за битова гореща вода-</t>
    </r>
    <r>
      <rPr>
        <sz val="12"/>
        <color indexed="10"/>
        <rFont val="Arial"/>
        <family val="2"/>
      </rPr>
      <t xml:space="preserve">1000 </t>
    </r>
    <r>
      <rPr>
        <sz val="12"/>
        <rFont val="Arial"/>
        <family val="2"/>
      </rPr>
      <t>л. в детски ясли "З-ти март" , гр.Момчилград</t>
    </r>
  </si>
  <si>
    <t>Закупуване на лек автомобил за общинска адмистрация</t>
  </si>
  <si>
    <t>Изработване на проект за изменение проект за ПУП-ПЗ за общински имоти в селата Върхари, Чуково, Багрянка и  ел. и вик схеми</t>
  </si>
  <si>
    <t xml:space="preserve">Изработване на проект за ПУП-ПРЗ за индустриален парк "Момчилград"   по КККР на землище с.Седлари и с.Върхари  и ел и вик схеми </t>
  </si>
  <si>
    <t>Прилагане на мерки за енергийна ефективност в ОУ"Н.Й.Вапцаров",с.Груево- актуализация технически проект и ДОСИП</t>
  </si>
  <si>
    <t xml:space="preserve">Изграждане на битова канализация в населени места -  с.Птичар </t>
  </si>
  <si>
    <r>
      <t>Благоустрояване на кв.21 – улици I -ви етап -</t>
    </r>
    <r>
      <rPr>
        <sz val="11"/>
        <color indexed="10"/>
        <rFont val="Calibri"/>
        <family val="2"/>
      </rPr>
      <t xml:space="preserve"> бордюри</t>
    </r>
    <r>
      <rPr>
        <sz val="11"/>
        <color theme="1"/>
        <rFont val="Calibri"/>
        <family val="2"/>
      </rPr>
      <t xml:space="preserve">  гр.Момчилград 
- Улица от о.т. "С" до о.т. "D" - ул. "Детелина", гр.Момчилград</t>
    </r>
  </si>
  <si>
    <r>
      <t xml:space="preserve">Изработване на проект за ПУП-ПР - фаза "Предварителен проект" с териториален обхват на ПУП : кв.  4, 34, 70,79 109, 110, 111, 112, и новообразувани регулационни квартали кв.4а, 21а /за НУПИ граничещ с кв.21 / , 109а , 126, 127, 127а, 128, 129, 130, 131, 132, 142, 143, 144, 145, 146, 147, 148, 149, 150, 151,152,152,153,154,155,156 и 157 по плана на  гр. Момчилград; съгласно устройствени зони на одобрения и влязъл в сила Общ устройствен план на Община Момчилград (ОУПО-Момчилград) в частта за град Момчилград: 1Ов, 2Ов, 3Ов, 4 Ов, 3Оз, 4Жм, 5Жм, 6Жм на основание чл. 129, ал. 1 от ЗУТ  и чл. 17а от ЗОЗЗ по реда на чл.16 от ЗУТ  и схеми - Електро и ВиК  и  </t>
    </r>
    <r>
      <rPr>
        <sz val="12"/>
        <color indexed="10"/>
        <rFont val="Arial"/>
        <family val="2"/>
      </rPr>
      <t>Проект за изменение на КККР към ПУП- ПР</t>
    </r>
  </si>
  <si>
    <t>Изграждане на водопроводни мрежи  в малки населени места - с.Пиявец и с.Сенце</t>
  </si>
  <si>
    <t>Зона за отдих и спорт в с.Чуково в УПИ ІІ, кв.10, с.Чуково</t>
  </si>
  <si>
    <t>Закупуване на компютри за Детска градина "Здравец" , гр.Момчилград по Проект "Подкрепа за приобщаващо образование" по Договор № BG 05M2OP001-3.018-001финансирано от МОН</t>
  </si>
  <si>
    <t>Реконструкция на общински пътища на територията на община Момчилград по ПМС 376/05.11.2021 г.</t>
  </si>
  <si>
    <t>РАЗЧЕТ ЗА ФИНАНСИРАНЕ НА КАПИТАЛОВИТЕ РАЗХОДИ</t>
  </si>
  <si>
    <t>Забележка: Необходимо е данните в разчета да се организират чрез съставяне на формули, както следва:</t>
  </si>
  <si>
    <t>1. Ред "ОБЩО" трябва да е сбор от сумите по параграфите;</t>
  </si>
  <si>
    <t>2. Всеки параграф  трябва да е сбор на стойностите на функциите в него;</t>
  </si>
  <si>
    <t>3. Всяка функция в параграфа трябва да е сбор от стойностите на подпараграфите;</t>
  </si>
  <si>
    <t>4. Сумата на подпараграфа трябва да е сбор от стойностите на редовете с разходните позиции за изграждане на обекти и/или придобиване на активите в подпараграфа.</t>
  </si>
  <si>
    <t>5. Уточнен план за обект /в колона 6/ е сума от уточнените планове по източници на финансиране /колони 9, 12, 14, 17 и 20/</t>
  </si>
  <si>
    <t>Уточнен план   /к.6 = к.9 + к.12 + к.14 + к.17 + к.20/</t>
  </si>
  <si>
    <t>Усвоено към  отчетния период    /к.7 = к.10 + к.13 + к.15 + к.18 + к.21/</t>
  </si>
  <si>
    <t>Уточнен план</t>
  </si>
  <si>
    <t>Усвоено към  отчетния период</t>
  </si>
  <si>
    <t>Рехабилитация на общински път KRZ1370/ -5 , Кърджали -Момчилград / - Груево -Летовник</t>
  </si>
  <si>
    <t>61-00</t>
  </si>
  <si>
    <t>2018/2022</t>
  </si>
  <si>
    <t>Тел. за контакт: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</si>
</sst>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\ ###\ ###\ ###\ ##0"/>
    <numFmt numFmtId="175" formatCode="&quot;Да&quot;;&quot;Да&quot;;&quot;Не&quot;"/>
    <numFmt numFmtId="176" formatCode="&quot;Истина&quot;;&quot; Истина &quot;;&quot; Неистина &quot;"/>
    <numFmt numFmtId="177" formatCode="&quot;Вкл.&quot;;&quot; Вкл. &quot;;&quot; Изкл.&quot;"/>
    <numFmt numFmtId="178" formatCode="[$¥€-2]\ #,##0.00_);[Red]\([$¥€-2]\ 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 CYR"/>
      <family val="0"/>
    </font>
    <font>
      <b/>
      <sz val="12"/>
      <name val="Times New Roman Cyr"/>
      <family val="0"/>
    </font>
    <font>
      <sz val="12"/>
      <name val="Arial"/>
      <family val="2"/>
    </font>
    <font>
      <sz val="14"/>
      <color indexed="8"/>
      <name val="Arial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Arial Black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1"/>
      <color indexed="10"/>
      <name val="Calibri"/>
      <family val="2"/>
    </font>
    <font>
      <sz val="14"/>
      <color indexed="10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Arial Black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Arial"/>
      <family val="2"/>
    </font>
    <font>
      <sz val="14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1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78">
    <xf numFmtId="0" fontId="0" fillId="0" borderId="0" xfId="0" applyFont="1" applyAlignment="1">
      <alignment/>
    </xf>
    <xf numFmtId="0" fontId="6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6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69" fillId="2" borderId="12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70" fillId="0" borderId="11" xfId="0" applyFont="1" applyFill="1" applyBorder="1" applyAlignment="1">
      <alignment wrapText="1"/>
    </xf>
    <xf numFmtId="0" fontId="67" fillId="0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67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67" fillId="2" borderId="10" xfId="0" applyNumberFormat="1" applyFont="1" applyFill="1" applyBorder="1" applyAlignment="1">
      <alignment wrapText="1"/>
    </xf>
    <xf numFmtId="1" fontId="67" fillId="2" borderId="10" xfId="0" applyNumberFormat="1" applyFont="1" applyFill="1" applyBorder="1" applyAlignment="1">
      <alignment horizontal="center" vertical="center" wrapText="1"/>
    </xf>
    <xf numFmtId="1" fontId="67" fillId="2" borderId="10" xfId="0" applyNumberFormat="1" applyFont="1" applyFill="1" applyBorder="1" applyAlignment="1">
      <alignment horizontal="center"/>
    </xf>
    <xf numFmtId="1" fontId="67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72" fillId="0" borderId="0" xfId="0" applyFont="1" applyAlignment="1">
      <alignment/>
    </xf>
    <xf numFmtId="0" fontId="72" fillId="0" borderId="0" xfId="0" applyFont="1" applyBorder="1" applyAlignment="1">
      <alignment wrapText="1"/>
    </xf>
    <xf numFmtId="0" fontId="7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0" fontId="74" fillId="0" borderId="0" xfId="0" applyFont="1" applyAlignment="1">
      <alignment/>
    </xf>
    <xf numFmtId="0" fontId="67" fillId="0" borderId="0" xfId="0" applyFont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14" fontId="10" fillId="16" borderId="10" xfId="34" applyNumberFormat="1" applyFont="1" applyFill="1" applyBorder="1" applyAlignment="1" applyProtection="1">
      <alignment vertical="center" wrapText="1"/>
      <protection locked="0"/>
    </xf>
    <xf numFmtId="0" fontId="74" fillId="16" borderId="13" xfId="0" applyFont="1" applyFill="1" applyBorder="1" applyAlignment="1">
      <alignment/>
    </xf>
    <xf numFmtId="0" fontId="74" fillId="16" borderId="11" xfId="0" applyFont="1" applyFill="1" applyBorder="1" applyAlignment="1">
      <alignment/>
    </xf>
    <xf numFmtId="0" fontId="72" fillId="16" borderId="11" xfId="0" applyFont="1" applyFill="1" applyBorder="1" applyAlignment="1">
      <alignment/>
    </xf>
    <xf numFmtId="0" fontId="67" fillId="33" borderId="10" xfId="0" applyFont="1" applyFill="1" applyBorder="1" applyAlignment="1">
      <alignment/>
    </xf>
    <xf numFmtId="1" fontId="67" fillId="33" borderId="10" xfId="0" applyNumberFormat="1" applyFont="1" applyFill="1" applyBorder="1" applyAlignment="1">
      <alignment/>
    </xf>
    <xf numFmtId="0" fontId="67" fillId="33" borderId="11" xfId="0" applyFont="1" applyFill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3" fontId="67" fillId="33" borderId="10" xfId="0" applyNumberFormat="1" applyFont="1" applyFill="1" applyBorder="1" applyAlignment="1">
      <alignment/>
    </xf>
    <xf numFmtId="0" fontId="67" fillId="34" borderId="10" xfId="0" applyFont="1" applyFill="1" applyBorder="1" applyAlignment="1">
      <alignment/>
    </xf>
    <xf numFmtId="1" fontId="67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7" fillId="35" borderId="10" xfId="0" applyFont="1" applyFill="1" applyBorder="1" applyAlignment="1">
      <alignment/>
    </xf>
    <xf numFmtId="1" fontId="67" fillId="35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" fontId="76" fillId="34" borderId="10" xfId="0" applyNumberFormat="1" applyFont="1" applyFill="1" applyBorder="1" applyAlignment="1">
      <alignment/>
    </xf>
    <xf numFmtId="3" fontId="76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1" fontId="76" fillId="35" borderId="10" xfId="0" applyNumberFormat="1" applyFont="1" applyFill="1" applyBorder="1" applyAlignment="1">
      <alignment/>
    </xf>
    <xf numFmtId="3" fontId="76" fillId="35" borderId="10" xfId="0" applyNumberFormat="1" applyFont="1" applyFill="1" applyBorder="1" applyAlignment="1">
      <alignment/>
    </xf>
    <xf numFmtId="0" fontId="43" fillId="35" borderId="11" xfId="0" applyFont="1" applyFill="1" applyBorder="1" applyAlignment="1">
      <alignment wrapText="1"/>
    </xf>
    <xf numFmtId="0" fontId="0" fillId="35" borderId="10" xfId="0" applyFill="1" applyBorder="1" applyAlignment="1">
      <alignment horizontal="center" vertical="center" wrapText="1"/>
    </xf>
    <xf numFmtId="3" fontId="67" fillId="35" borderId="10" xfId="0" applyNumberFormat="1" applyFont="1" applyFill="1" applyBorder="1" applyAlignment="1">
      <alignment/>
    </xf>
    <xf numFmtId="0" fontId="67" fillId="35" borderId="11" xfId="0" applyFont="1" applyFill="1" applyBorder="1" applyAlignment="1">
      <alignment wrapText="1"/>
    </xf>
    <xf numFmtId="3" fontId="67" fillId="34" borderId="10" xfId="0" applyNumberFormat="1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67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67" fillId="10" borderId="1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74" fillId="16" borderId="13" xfId="0" applyFont="1" applyFill="1" applyBorder="1" applyAlignment="1">
      <alignment wrapText="1"/>
    </xf>
    <xf numFmtId="0" fontId="72" fillId="16" borderId="12" xfId="0" applyFont="1" applyFill="1" applyBorder="1" applyAlignment="1">
      <alignment/>
    </xf>
    <xf numFmtId="0" fontId="0" fillId="10" borderId="10" xfId="0" applyFill="1" applyBorder="1" applyAlignment="1">
      <alignment horizontal="left" wrapText="1"/>
    </xf>
    <xf numFmtId="1" fontId="67" fillId="36" borderId="10" xfId="0" applyNumberFormat="1" applyFont="1" applyFill="1" applyBorder="1" applyAlignment="1">
      <alignment/>
    </xf>
    <xf numFmtId="0" fontId="14" fillId="34" borderId="11" xfId="0" applyFont="1" applyFill="1" applyBorder="1" applyAlignment="1">
      <alignment vertical="top" wrapText="1"/>
    </xf>
    <xf numFmtId="0" fontId="0" fillId="35" borderId="11" xfId="0" applyFill="1" applyBorder="1" applyAlignment="1">
      <alignment wrapText="1"/>
    </xf>
    <xf numFmtId="1" fontId="44" fillId="35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7" borderId="11" xfId="0" applyFont="1" applyFill="1" applyBorder="1" applyAlignment="1">
      <alignment wrapText="1"/>
    </xf>
    <xf numFmtId="0" fontId="67" fillId="7" borderId="10" xfId="0" applyFont="1" applyFill="1" applyBorder="1" applyAlignment="1">
      <alignment/>
    </xf>
    <xf numFmtId="1" fontId="67" fillId="7" borderId="10" xfId="0" applyNumberFormat="1" applyFont="1" applyFill="1" applyBorder="1" applyAlignment="1">
      <alignment/>
    </xf>
    <xf numFmtId="1" fontId="0" fillId="7" borderId="10" xfId="0" applyNumberFormat="1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67" fillId="36" borderId="11" xfId="0" applyFont="1" applyFill="1" applyBorder="1" applyAlignment="1">
      <alignment wrapText="1"/>
    </xf>
    <xf numFmtId="0" fontId="67" fillId="36" borderId="10" xfId="0" applyFont="1" applyFill="1" applyBorder="1" applyAlignment="1">
      <alignment/>
    </xf>
    <xf numFmtId="1" fontId="0" fillId="36" borderId="10" xfId="0" applyNumberFormat="1" applyFill="1" applyBorder="1" applyAlignment="1">
      <alignment horizontal="center" vertical="center" wrapText="1"/>
    </xf>
    <xf numFmtId="0" fontId="67" fillId="36" borderId="12" xfId="0" applyFont="1" applyFill="1" applyBorder="1" applyAlignment="1">
      <alignment wrapText="1"/>
    </xf>
    <xf numFmtId="1" fontId="0" fillId="7" borderId="10" xfId="0" applyNumberFormat="1" applyFill="1" applyBorder="1" applyAlignment="1">
      <alignment/>
    </xf>
    <xf numFmtId="0" fontId="0" fillId="35" borderId="10" xfId="0" applyFill="1" applyBorder="1" applyAlignment="1">
      <alignment wrapText="1"/>
    </xf>
    <xf numFmtId="0" fontId="64" fillId="35" borderId="10" xfId="0" applyFont="1" applyFill="1" applyBorder="1" applyAlignment="1">
      <alignment horizontal="center" wrapText="1"/>
    </xf>
    <xf numFmtId="0" fontId="0" fillId="36" borderId="10" xfId="0" applyFill="1" applyBorder="1" applyAlignment="1">
      <alignment horizontal="center" vertical="center" wrapText="1"/>
    </xf>
    <xf numFmtId="3" fontId="67" fillId="36" borderId="10" xfId="0" applyNumberFormat="1" applyFont="1" applyFill="1" applyBorder="1" applyAlignment="1">
      <alignment/>
    </xf>
    <xf numFmtId="1" fontId="0" fillId="35" borderId="10" xfId="0" applyNumberFormat="1" applyFill="1" applyBorder="1" applyAlignment="1">
      <alignment wrapText="1"/>
    </xf>
    <xf numFmtId="1" fontId="0" fillId="34" borderId="10" xfId="0" applyNumberFormat="1" applyFont="1" applyFill="1" applyBorder="1" applyAlignment="1">
      <alignment wrapText="1"/>
    </xf>
    <xf numFmtId="49" fontId="14" fillId="34" borderId="12" xfId="0" applyNumberFormat="1" applyFont="1" applyFill="1" applyBorder="1" applyAlignment="1">
      <alignment wrapText="1"/>
    </xf>
    <xf numFmtId="0" fontId="67" fillId="0" borderId="11" xfId="0" applyFont="1" applyBorder="1" applyAlignment="1">
      <alignment wrapText="1"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67" fillId="36" borderId="10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7" fillId="7" borderId="10" xfId="0" applyFont="1" applyFill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7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67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7" fillId="4" borderId="10" xfId="0" applyFont="1" applyFill="1" applyBorder="1" applyAlignment="1">
      <alignment horizontal="center" vertical="center" wrapText="1"/>
    </xf>
    <xf numFmtId="0" fontId="67" fillId="7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wrapText="1"/>
    </xf>
    <xf numFmtId="0" fontId="77" fillId="0" borderId="10" xfId="0" applyFont="1" applyBorder="1" applyAlignment="1">
      <alignment/>
    </xf>
    <xf numFmtId="1" fontId="77" fillId="0" borderId="10" xfId="0" applyNumberFormat="1" applyFont="1" applyBorder="1" applyAlignment="1">
      <alignment/>
    </xf>
    <xf numFmtId="49" fontId="78" fillId="34" borderId="12" xfId="0" applyNumberFormat="1" applyFont="1" applyFill="1" applyBorder="1" applyAlignment="1">
      <alignment wrapText="1"/>
    </xf>
    <xf numFmtId="0" fontId="0" fillId="10" borderId="0" xfId="0" applyFill="1" applyAlignment="1">
      <alignment/>
    </xf>
    <xf numFmtId="0" fontId="67" fillId="10" borderId="10" xfId="0" applyFont="1" applyFill="1" applyBorder="1" applyAlignment="1">
      <alignment horizontal="center" vertical="center" wrapText="1"/>
    </xf>
    <xf numFmtId="1" fontId="67" fillId="10" borderId="10" xfId="0" applyNumberFormat="1" applyFont="1" applyFill="1" applyBorder="1" applyAlignment="1">
      <alignment wrapText="1"/>
    </xf>
    <xf numFmtId="1" fontId="67" fillId="10" borderId="10" xfId="0" applyNumberFormat="1" applyFont="1" applyFill="1" applyBorder="1" applyAlignment="1">
      <alignment/>
    </xf>
    <xf numFmtId="0" fontId="0" fillId="10" borderId="10" xfId="0" applyFill="1" applyBorder="1" applyAlignment="1">
      <alignment/>
    </xf>
    <xf numFmtId="1" fontId="0" fillId="10" borderId="10" xfId="0" applyNumberFormat="1" applyFont="1" applyFill="1" applyBorder="1" applyAlignment="1">
      <alignment/>
    </xf>
    <xf numFmtId="0" fontId="14" fillId="10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wrapText="1"/>
    </xf>
    <xf numFmtId="0" fontId="0" fillId="10" borderId="0" xfId="0" applyFont="1" applyFill="1" applyBorder="1" applyAlignment="1">
      <alignment/>
    </xf>
    <xf numFmtId="0" fontId="72" fillId="10" borderId="0" xfId="0" applyFont="1" applyFill="1" applyAlignment="1">
      <alignment/>
    </xf>
    <xf numFmtId="0" fontId="73" fillId="10" borderId="0" xfId="0" applyFont="1" applyFill="1" applyBorder="1" applyAlignment="1">
      <alignment/>
    </xf>
    <xf numFmtId="0" fontId="72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1" fontId="76" fillId="10" borderId="10" xfId="0" applyNumberFormat="1" applyFont="1" applyFill="1" applyBorder="1" applyAlignment="1">
      <alignment/>
    </xf>
    <xf numFmtId="0" fontId="74" fillId="10" borderId="11" xfId="0" applyFont="1" applyFill="1" applyBorder="1" applyAlignment="1">
      <alignment/>
    </xf>
    <xf numFmtId="0" fontId="74" fillId="10" borderId="0" xfId="0" applyFont="1" applyFill="1" applyAlignment="1">
      <alignment/>
    </xf>
    <xf numFmtId="0" fontId="72" fillId="10" borderId="11" xfId="0" applyFont="1" applyFill="1" applyBorder="1" applyAlignment="1">
      <alignment/>
    </xf>
    <xf numFmtId="0" fontId="67" fillId="10" borderId="12" xfId="0" applyFont="1" applyFill="1" applyBorder="1" applyAlignment="1">
      <alignment/>
    </xf>
    <xf numFmtId="0" fontId="67" fillId="10" borderId="0" xfId="0" applyFont="1" applyFill="1" applyAlignment="1">
      <alignment/>
    </xf>
    <xf numFmtId="0" fontId="0" fillId="10" borderId="12" xfId="0" applyFill="1" applyBorder="1" applyAlignment="1">
      <alignment/>
    </xf>
    <xf numFmtId="0" fontId="64" fillId="10" borderId="0" xfId="0" applyFont="1" applyFill="1" applyBorder="1" applyAlignment="1">
      <alignment/>
    </xf>
    <xf numFmtId="0" fontId="67" fillId="10" borderId="12" xfId="0" applyFont="1" applyFill="1" applyBorder="1" applyAlignment="1">
      <alignment horizontal="centerContinuous" vertical="center" wrapText="1"/>
    </xf>
    <xf numFmtId="3" fontId="67" fillId="10" borderId="10" xfId="0" applyNumberFormat="1" applyFont="1" applyFill="1" applyBorder="1" applyAlignment="1">
      <alignment/>
    </xf>
    <xf numFmtId="3" fontId="0" fillId="10" borderId="10" xfId="0" applyNumberFormat="1" applyFont="1" applyFill="1" applyBorder="1" applyAlignment="1">
      <alignment/>
    </xf>
    <xf numFmtId="3" fontId="76" fillId="10" borderId="10" xfId="0" applyNumberFormat="1" applyFont="1" applyFill="1" applyBorder="1" applyAlignment="1">
      <alignment/>
    </xf>
    <xf numFmtId="0" fontId="64" fillId="34" borderId="10" xfId="0" applyFont="1" applyFill="1" applyBorder="1" applyAlignment="1">
      <alignment/>
    </xf>
    <xf numFmtId="1" fontId="77" fillId="10" borderId="10" xfId="0" applyNumberFormat="1" applyFont="1" applyFill="1" applyBorder="1" applyAlignment="1">
      <alignment/>
    </xf>
    <xf numFmtId="0" fontId="64" fillId="0" borderId="1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center"/>
    </xf>
    <xf numFmtId="0" fontId="79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wrapText="1"/>
    </xf>
    <xf numFmtId="0" fontId="7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7" borderId="0" xfId="0" applyFill="1" applyAlignment="1">
      <alignment/>
    </xf>
    <xf numFmtId="1" fontId="67" fillId="7" borderId="10" xfId="0" applyNumberFormat="1" applyFont="1" applyFill="1" applyBorder="1" applyAlignment="1">
      <alignment wrapText="1"/>
    </xf>
    <xf numFmtId="1" fontId="0" fillId="7" borderId="10" xfId="0" applyNumberFormat="1" applyFont="1" applyFill="1" applyBorder="1" applyAlignment="1">
      <alignment wrapText="1"/>
    </xf>
    <xf numFmtId="1" fontId="77" fillId="7" borderId="10" xfId="0" applyNumberFormat="1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0" fillId="7" borderId="0" xfId="0" applyFont="1" applyFill="1" applyBorder="1" applyAlignment="1">
      <alignment/>
    </xf>
    <xf numFmtId="0" fontId="72" fillId="7" borderId="0" xfId="0" applyFont="1" applyFill="1" applyAlignment="1">
      <alignment/>
    </xf>
    <xf numFmtId="0" fontId="73" fillId="7" borderId="0" xfId="0" applyFont="1" applyFill="1" applyBorder="1" applyAlignment="1">
      <alignment/>
    </xf>
    <xf numFmtId="0" fontId="0" fillId="4" borderId="0" xfId="0" applyFill="1" applyAlignment="1">
      <alignment/>
    </xf>
    <xf numFmtId="0" fontId="71" fillId="4" borderId="0" xfId="0" applyFont="1" applyFill="1" applyAlignment="1">
      <alignment/>
    </xf>
    <xf numFmtId="1" fontId="67" fillId="4" borderId="10" xfId="0" applyNumberFormat="1" applyFont="1" applyFill="1" applyBorder="1" applyAlignment="1">
      <alignment wrapText="1"/>
    </xf>
    <xf numFmtId="1" fontId="67" fillId="4" borderId="10" xfId="0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1" fontId="0" fillId="4" borderId="10" xfId="0" applyNumberFormat="1" applyFont="1" applyFill="1" applyBorder="1" applyAlignment="1">
      <alignment wrapText="1"/>
    </xf>
    <xf numFmtId="1" fontId="0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0" fillId="4" borderId="0" xfId="0" applyFont="1" applyFill="1" applyBorder="1" applyAlignment="1">
      <alignment/>
    </xf>
    <xf numFmtId="0" fontId="72" fillId="4" borderId="0" xfId="0" applyFont="1" applyFill="1" applyAlignment="1">
      <alignment/>
    </xf>
    <xf numFmtId="0" fontId="73" fillId="4" borderId="0" xfId="0" applyFont="1" applyFill="1" applyBorder="1" applyAlignment="1">
      <alignment/>
    </xf>
    <xf numFmtId="1" fontId="43" fillId="0" borderId="10" xfId="0" applyNumberFormat="1" applyFont="1" applyBorder="1" applyAlignment="1">
      <alignment/>
    </xf>
    <xf numFmtId="1" fontId="47" fillId="7" borderId="10" xfId="0" applyNumberFormat="1" applyFont="1" applyFill="1" applyBorder="1" applyAlignment="1">
      <alignment wrapText="1"/>
    </xf>
    <xf numFmtId="1" fontId="47" fillId="4" borderId="10" xfId="0" applyNumberFormat="1" applyFont="1" applyFill="1" applyBorder="1" applyAlignment="1">
      <alignment wrapText="1"/>
    </xf>
    <xf numFmtId="0" fontId="43" fillId="37" borderId="11" xfId="0" applyFont="1" applyFill="1" applyBorder="1" applyAlignment="1">
      <alignment wrapText="1"/>
    </xf>
    <xf numFmtId="0" fontId="0" fillId="37" borderId="10" xfId="0" applyFont="1" applyFill="1" applyBorder="1" applyAlignment="1">
      <alignment/>
    </xf>
    <xf numFmtId="1" fontId="67" fillId="37" borderId="10" xfId="0" applyNumberFormat="1" applyFont="1" applyFill="1" applyBorder="1" applyAlignment="1">
      <alignment wrapText="1"/>
    </xf>
    <xf numFmtId="1" fontId="67" fillId="37" borderId="10" xfId="0" applyNumberFormat="1" applyFont="1" applyFill="1" applyBorder="1" applyAlignment="1">
      <alignment/>
    </xf>
    <xf numFmtId="0" fontId="0" fillId="7" borderId="11" xfId="0" applyFill="1" applyBorder="1" applyAlignment="1">
      <alignment wrapText="1"/>
    </xf>
    <xf numFmtId="0" fontId="0" fillId="37" borderId="10" xfId="0" applyFill="1" applyBorder="1" applyAlignment="1">
      <alignment horizontal="center" wrapText="1"/>
    </xf>
    <xf numFmtId="0" fontId="0" fillId="37" borderId="10" xfId="0" applyFill="1" applyBorder="1" applyAlignment="1">
      <alignment wrapText="1"/>
    </xf>
    <xf numFmtId="0" fontId="43" fillId="37" borderId="10" xfId="0" applyFont="1" applyFill="1" applyBorder="1" applyAlignment="1">
      <alignment wrapText="1"/>
    </xf>
    <xf numFmtId="0" fontId="0" fillId="37" borderId="11" xfId="0" applyFill="1" applyBorder="1" applyAlignment="1">
      <alignment wrapText="1"/>
    </xf>
    <xf numFmtId="1" fontId="44" fillId="37" borderId="10" xfId="0" applyNumberFormat="1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wrapText="1"/>
    </xf>
    <xf numFmtId="1" fontId="43" fillId="34" borderId="10" xfId="0" applyNumberFormat="1" applyFont="1" applyFill="1" applyBorder="1" applyAlignment="1">
      <alignment/>
    </xf>
    <xf numFmtId="0" fontId="0" fillId="37" borderId="11" xfId="0" applyFont="1" applyFill="1" applyBorder="1" applyAlignment="1">
      <alignment wrapText="1"/>
    </xf>
    <xf numFmtId="0" fontId="67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1" fontId="80" fillId="10" borderId="10" xfId="0" applyNumberFormat="1" applyFont="1" applyFill="1" applyBorder="1" applyAlignment="1">
      <alignment/>
    </xf>
    <xf numFmtId="1" fontId="81" fillId="10" borderId="10" xfId="0" applyNumberFormat="1" applyFont="1" applyFill="1" applyBorder="1" applyAlignment="1">
      <alignment/>
    </xf>
    <xf numFmtId="0" fontId="0" fillId="7" borderId="12" xfId="0" applyFill="1" applyBorder="1" applyAlignment="1">
      <alignment/>
    </xf>
    <xf numFmtId="0" fontId="67" fillId="7" borderId="12" xfId="0" applyFont="1" applyFill="1" applyBorder="1" applyAlignment="1">
      <alignment/>
    </xf>
    <xf numFmtId="0" fontId="0" fillId="37" borderId="12" xfId="0" applyFill="1" applyBorder="1" applyAlignment="1">
      <alignment wrapText="1"/>
    </xf>
    <xf numFmtId="0" fontId="14" fillId="34" borderId="12" xfId="0" applyFont="1" applyFill="1" applyBorder="1" applyAlignment="1">
      <alignment vertical="top" wrapText="1"/>
    </xf>
    <xf numFmtId="0" fontId="78" fillId="34" borderId="12" xfId="0" applyFont="1" applyFill="1" applyBorder="1" applyAlignment="1">
      <alignment vertical="top" wrapText="1"/>
    </xf>
    <xf numFmtId="0" fontId="0" fillId="7" borderId="12" xfId="0" applyFont="1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43" fillId="37" borderId="12" xfId="0" applyFont="1" applyFill="1" applyBorder="1" applyAlignment="1">
      <alignment wrapText="1"/>
    </xf>
    <xf numFmtId="0" fontId="43" fillId="35" borderId="12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35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7" borderId="10" xfId="0" applyFill="1" applyBorder="1" applyAlignment="1">
      <alignment horizontal="center" wrapText="1"/>
    </xf>
    <xf numFmtId="0" fontId="14" fillId="34" borderId="10" xfId="0" applyFont="1" applyFill="1" applyBorder="1" applyAlignment="1">
      <alignment vertical="top" wrapText="1"/>
    </xf>
    <xf numFmtId="0" fontId="0" fillId="0" borderId="15" xfId="0" applyBorder="1" applyAlignment="1">
      <alignment wrapText="1"/>
    </xf>
    <xf numFmtId="174" fontId="0" fillId="0" borderId="15" xfId="0" applyNumberFormat="1" applyBorder="1" applyAlignment="1">
      <alignment/>
    </xf>
    <xf numFmtId="1" fontId="77" fillId="34" borderId="10" xfId="0" applyNumberFormat="1" applyFont="1" applyFill="1" applyBorder="1" applyAlignment="1">
      <alignment/>
    </xf>
    <xf numFmtId="0" fontId="64" fillId="0" borderId="0" xfId="0" applyFont="1" applyAlignment="1">
      <alignment/>
    </xf>
    <xf numFmtId="1" fontId="43" fillId="10" borderId="10" xfId="0" applyNumberFormat="1" applyFont="1" applyFill="1" applyBorder="1" applyAlignment="1">
      <alignment/>
    </xf>
    <xf numFmtId="0" fontId="64" fillId="37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right" wrapText="1"/>
    </xf>
    <xf numFmtId="49" fontId="78" fillId="34" borderId="1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1" fontId="67" fillId="34" borderId="0" xfId="0" applyNumberFormat="1" applyFont="1" applyFill="1" applyBorder="1" applyAlignment="1">
      <alignment/>
    </xf>
    <xf numFmtId="1" fontId="67" fillId="7" borderId="0" xfId="0" applyNumberFormat="1" applyFont="1" applyFill="1" applyBorder="1" applyAlignment="1">
      <alignment/>
    </xf>
    <xf numFmtId="1" fontId="67" fillId="4" borderId="0" xfId="0" applyNumberFormat="1" applyFont="1" applyFill="1" applyBorder="1" applyAlignment="1">
      <alignment/>
    </xf>
    <xf numFmtId="1" fontId="67" fillId="10" borderId="0" xfId="0" applyNumberFormat="1" applyFont="1" applyFill="1" applyBorder="1" applyAlignment="1">
      <alignment/>
    </xf>
    <xf numFmtId="1" fontId="0" fillId="10" borderId="0" xfId="0" applyNumberFormat="1" applyFont="1" applyFill="1" applyBorder="1" applyAlignment="1">
      <alignment/>
    </xf>
    <xf numFmtId="3" fontId="67" fillId="34" borderId="0" xfId="0" applyNumberFormat="1" applyFont="1" applyFill="1" applyBorder="1" applyAlignment="1">
      <alignment/>
    </xf>
    <xf numFmtId="3" fontId="67" fillId="10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67" fillId="0" borderId="10" xfId="0" applyNumberFormat="1" applyFont="1" applyBorder="1" applyAlignment="1">
      <alignment/>
    </xf>
    <xf numFmtId="1" fontId="67" fillId="0" borderId="10" xfId="0" applyNumberFormat="1" applyFont="1" applyBorder="1" applyAlignment="1">
      <alignment/>
    </xf>
    <xf numFmtId="1" fontId="67" fillId="35" borderId="10" xfId="0" applyNumberFormat="1" applyFont="1" applyFill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67" fillId="7" borderId="10" xfId="0" applyFont="1" applyFill="1" applyBorder="1" applyAlignment="1">
      <alignment/>
    </xf>
    <xf numFmtId="1" fontId="0" fillId="7" borderId="10" xfId="0" applyNumberFormat="1" applyFill="1" applyBorder="1" applyAlignment="1">
      <alignment/>
    </xf>
    <xf numFmtId="1" fontId="0" fillId="35" borderId="10" xfId="0" applyNumberFormat="1" applyFont="1" applyFill="1" applyBorder="1" applyAlignment="1">
      <alignment horizontal="center" wrapText="1"/>
    </xf>
    <xf numFmtId="0" fontId="82" fillId="0" borderId="0" xfId="0" applyFont="1" applyFill="1" applyBorder="1" applyAlignment="1">
      <alignment horizontal="left" wrapText="1"/>
    </xf>
    <xf numFmtId="0" fontId="11" fillId="16" borderId="13" xfId="0" applyFont="1" applyFill="1" applyBorder="1" applyAlignment="1">
      <alignment horizontal="left" wrapText="1"/>
    </xf>
    <xf numFmtId="0" fontId="11" fillId="16" borderId="11" xfId="0" applyFont="1" applyFill="1" applyBorder="1" applyAlignment="1">
      <alignment horizontal="left" wrapText="1"/>
    </xf>
    <xf numFmtId="0" fontId="11" fillId="16" borderId="12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wrapText="1"/>
    </xf>
    <xf numFmtId="0" fontId="43" fillId="0" borderId="18" xfId="0" applyFont="1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wrapText="1"/>
    </xf>
    <xf numFmtId="0" fontId="12" fillId="0" borderId="0" xfId="33" applyFont="1" applyAlignment="1" applyProtection="1">
      <alignment horizontal="center" wrapText="1"/>
      <protection/>
    </xf>
    <xf numFmtId="0" fontId="13" fillId="0" borderId="0" xfId="33" applyFont="1" applyAlignment="1" applyProtection="1">
      <alignment horizontal="center" wrapText="1"/>
      <protection/>
    </xf>
    <xf numFmtId="0" fontId="0" fillId="0" borderId="16" xfId="0" applyBorder="1" applyAlignment="1" quotePrefix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  <xf numFmtId="0" fontId="82" fillId="0" borderId="0" xfId="0" applyFont="1" applyFill="1" applyBorder="1" applyAlignment="1" quotePrefix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BIN 7301,7311 and 630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4"/>
  <sheetViews>
    <sheetView tabSelected="1" zoomScale="69" zoomScaleNormal="69" zoomScalePageLayoutView="0" workbookViewId="0" topLeftCell="A1">
      <pane xSplit="2" ySplit="11" topLeftCell="C24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249" sqref="B249:D249"/>
    </sheetView>
  </sheetViews>
  <sheetFormatPr defaultColWidth="9.140625" defaultRowHeight="15"/>
  <cols>
    <col min="1" max="1" width="13.57421875" style="3" customWidth="1"/>
    <col min="2" max="2" width="38.140625" style="4" customWidth="1"/>
    <col min="3" max="3" width="12.140625" style="0" customWidth="1"/>
    <col min="4" max="4" width="14.57421875" style="0" customWidth="1"/>
    <col min="5" max="5" width="14.8515625" style="0" customWidth="1"/>
    <col min="6" max="6" width="13.421875" style="161" customWidth="1"/>
    <col min="7" max="7" width="13.00390625" style="169" customWidth="1"/>
    <col min="8" max="8" width="11.421875" style="0" customWidth="1"/>
    <col min="9" max="9" width="12.7109375" style="0" customWidth="1"/>
    <col min="10" max="10" width="12.28125" style="0" customWidth="1"/>
    <col min="11" max="11" width="14.140625" style="128" customWidth="1"/>
    <col min="12" max="12" width="14.7109375" style="128" customWidth="1"/>
    <col min="13" max="13" width="13.00390625" style="0" customWidth="1"/>
    <col min="14" max="14" width="11.421875" style="0" customWidth="1"/>
    <col min="15" max="15" width="12.28125" style="128" customWidth="1"/>
    <col min="16" max="16" width="12.57421875" style="0" customWidth="1"/>
    <col min="17" max="17" width="12.57421875" style="128" customWidth="1"/>
    <col min="18" max="18" width="12.57421875" style="0" customWidth="1"/>
    <col min="19" max="19" width="11.421875" style="0" customWidth="1"/>
    <col min="20" max="20" width="12.57421875" style="128" customWidth="1"/>
    <col min="21" max="21" width="11.8515625" style="0" customWidth="1"/>
    <col min="22" max="22" width="11.7109375" style="0" customWidth="1"/>
    <col min="23" max="23" width="14.8515625" style="128" customWidth="1"/>
    <col min="24" max="24" width="12.7109375" style="0" bestFit="1" customWidth="1"/>
    <col min="25" max="25" width="13.7109375" style="0" customWidth="1"/>
    <col min="27" max="27" width="10.57421875" style="50" customWidth="1"/>
    <col min="29" max="29" width="13.7109375" style="0" bestFit="1" customWidth="1"/>
  </cols>
  <sheetData>
    <row r="1" spans="11:27" ht="18.75"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AA1"/>
    </row>
    <row r="2" spans="1:27" ht="20.25" customHeight="1">
      <c r="A2" s="19" t="s">
        <v>39</v>
      </c>
      <c r="B2" s="78" t="s">
        <v>70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AA2"/>
    </row>
    <row r="3" spans="1:27" ht="19.5" customHeight="1">
      <c r="A3" s="19" t="s">
        <v>44</v>
      </c>
      <c r="B3" s="82">
        <v>5906</v>
      </c>
      <c r="E3" s="18"/>
      <c r="G3" s="170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AA3"/>
    </row>
    <row r="4" spans="1:27" ht="14.25" customHeight="1">
      <c r="A4" s="268" t="s">
        <v>160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AA4"/>
    </row>
    <row r="5" spans="1:27" ht="17.25" customHeight="1">
      <c r="A5" s="269" t="s">
        <v>67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AA5"/>
    </row>
    <row r="6" spans="1:27" ht="15.75">
      <c r="A6"/>
      <c r="K6" s="50"/>
      <c r="L6" s="50"/>
      <c r="M6" s="50"/>
      <c r="N6" s="50"/>
      <c r="O6" s="50"/>
      <c r="P6" s="50"/>
      <c r="Q6" s="50"/>
      <c r="R6" s="50"/>
      <c r="S6" s="50"/>
      <c r="T6" s="50"/>
      <c r="W6" s="156" t="s">
        <v>21</v>
      </c>
      <c r="AA6"/>
    </row>
    <row r="7" spans="1:27" ht="15.75" customHeight="1">
      <c r="A7" s="260" t="s">
        <v>1</v>
      </c>
      <c r="B7" s="256" t="s">
        <v>68</v>
      </c>
      <c r="C7" s="260" t="s">
        <v>9</v>
      </c>
      <c r="D7" s="260" t="s">
        <v>0</v>
      </c>
      <c r="E7" s="260" t="s">
        <v>40</v>
      </c>
      <c r="F7" s="270" t="s">
        <v>167</v>
      </c>
      <c r="G7" s="270" t="s">
        <v>168</v>
      </c>
      <c r="H7" s="271" t="s">
        <v>8</v>
      </c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3"/>
      <c r="AA7"/>
    </row>
    <row r="8" spans="1:27" ht="15.75" customHeight="1">
      <c r="A8" s="261"/>
      <c r="B8" s="257"/>
      <c r="C8" s="261"/>
      <c r="D8" s="261"/>
      <c r="E8" s="261"/>
      <c r="F8" s="261"/>
      <c r="G8" s="261"/>
      <c r="H8" s="274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6"/>
      <c r="AA8"/>
    </row>
    <row r="9" spans="1:27" ht="114.75" customHeight="1">
      <c r="A9" s="262"/>
      <c r="B9" s="258"/>
      <c r="C9" s="262"/>
      <c r="D9" s="262"/>
      <c r="E9" s="262"/>
      <c r="F9" s="262"/>
      <c r="G9" s="262"/>
      <c r="H9" s="264" t="s">
        <v>41</v>
      </c>
      <c r="I9" s="265"/>
      <c r="J9" s="265"/>
      <c r="K9" s="265"/>
      <c r="L9" s="266"/>
      <c r="M9" s="264" t="s">
        <v>64</v>
      </c>
      <c r="N9" s="265"/>
      <c r="O9" s="266"/>
      <c r="P9" s="255" t="s">
        <v>65</v>
      </c>
      <c r="Q9" s="255"/>
      <c r="R9" s="264" t="s">
        <v>66</v>
      </c>
      <c r="S9" s="265"/>
      <c r="T9" s="266"/>
      <c r="U9" s="255" t="s">
        <v>11</v>
      </c>
      <c r="V9" s="255"/>
      <c r="W9" s="255"/>
      <c r="AA9"/>
    </row>
    <row r="10" spans="1:29" s="3" customFormat="1" ht="132.75" customHeight="1">
      <c r="A10" s="263"/>
      <c r="B10" s="259"/>
      <c r="C10" s="263"/>
      <c r="D10" s="263"/>
      <c r="E10" s="263"/>
      <c r="F10" s="263"/>
      <c r="G10" s="263"/>
      <c r="H10" s="242" t="s">
        <v>54</v>
      </c>
      <c r="I10" s="243" t="s">
        <v>169</v>
      </c>
      <c r="J10" s="242" t="s">
        <v>46</v>
      </c>
      <c r="K10" s="243" t="s">
        <v>170</v>
      </c>
      <c r="L10" s="242" t="s">
        <v>10</v>
      </c>
      <c r="M10" s="247" t="s">
        <v>54</v>
      </c>
      <c r="N10" s="243" t="s">
        <v>169</v>
      </c>
      <c r="O10" s="243" t="s">
        <v>170</v>
      </c>
      <c r="P10" s="243" t="s">
        <v>169</v>
      </c>
      <c r="Q10" s="243" t="s">
        <v>170</v>
      </c>
      <c r="R10" s="243" t="s">
        <v>63</v>
      </c>
      <c r="S10" s="243" t="s">
        <v>169</v>
      </c>
      <c r="T10" s="243" t="s">
        <v>170</v>
      </c>
      <c r="U10" s="243" t="s">
        <v>45</v>
      </c>
      <c r="V10" s="243" t="s">
        <v>169</v>
      </c>
      <c r="W10" s="239" t="s">
        <v>170</v>
      </c>
      <c r="X10"/>
      <c r="Y10"/>
      <c r="Z10"/>
      <c r="AA10"/>
      <c r="AB10"/>
      <c r="AC10"/>
    </row>
    <row r="11" spans="1:29" s="3" customFormat="1" ht="15">
      <c r="A11" s="9">
        <v>1</v>
      </c>
      <c r="B11" s="12">
        <v>2</v>
      </c>
      <c r="C11" s="9">
        <v>3</v>
      </c>
      <c r="D11" s="9">
        <v>4</v>
      </c>
      <c r="E11" s="9">
        <v>5</v>
      </c>
      <c r="F11" s="123">
        <v>6</v>
      </c>
      <c r="G11" s="122">
        <v>7</v>
      </c>
      <c r="H11" s="17">
        <v>8</v>
      </c>
      <c r="I11" s="9">
        <v>9</v>
      </c>
      <c r="J11" s="9" t="s">
        <v>20</v>
      </c>
      <c r="K11" s="129">
        <v>10</v>
      </c>
      <c r="L11" s="129" t="s">
        <v>22</v>
      </c>
      <c r="M11" s="9">
        <v>11</v>
      </c>
      <c r="N11" s="9">
        <v>12</v>
      </c>
      <c r="O11" s="129">
        <v>13</v>
      </c>
      <c r="P11" s="9">
        <v>14</v>
      </c>
      <c r="Q11" s="129">
        <v>15</v>
      </c>
      <c r="R11" s="9">
        <v>16</v>
      </c>
      <c r="S11" s="9">
        <v>17</v>
      </c>
      <c r="T11" s="129">
        <v>18</v>
      </c>
      <c r="U11" s="9">
        <v>19</v>
      </c>
      <c r="V11" s="9">
        <v>20</v>
      </c>
      <c r="W11" s="149">
        <v>21</v>
      </c>
      <c r="X11"/>
      <c r="Y11"/>
      <c r="Z11"/>
      <c r="AA11"/>
      <c r="AB11"/>
      <c r="AC11"/>
    </row>
    <row r="12" spans="1:29" s="3" customFormat="1" ht="15.75">
      <c r="A12" s="200"/>
      <c r="B12" s="10" t="s">
        <v>2</v>
      </c>
      <c r="C12" s="11"/>
      <c r="D12" s="25">
        <f>D13+D59+D164+D192+D209</f>
        <v>11062921</v>
      </c>
      <c r="E12" s="25">
        <f>E13+E59+E164+E192+E209</f>
        <v>4172759</v>
      </c>
      <c r="F12" s="162">
        <f>I12+N12+P12+S12+V12</f>
        <v>6088250</v>
      </c>
      <c r="G12" s="171">
        <f>K12+O12+Q12+T12+W12</f>
        <v>2878697</v>
      </c>
      <c r="H12" s="26"/>
      <c r="I12" s="25">
        <f>I13+I59+I164+I192+I209</f>
        <v>2758748</v>
      </c>
      <c r="J12" s="25">
        <f>J13+J59+J164+J192+J209</f>
        <v>958748</v>
      </c>
      <c r="K12" s="25">
        <f>K13+K59+K164+K192+K209</f>
        <v>928975</v>
      </c>
      <c r="L12" s="25">
        <f>L13+L59+L164+L192+L209</f>
        <v>928975</v>
      </c>
      <c r="M12" s="27"/>
      <c r="N12" s="25">
        <f>N13+N59+N164+N192+N209</f>
        <v>715298</v>
      </c>
      <c r="O12" s="130">
        <f>O13+O59+O164+O192+O209</f>
        <v>715298</v>
      </c>
      <c r="P12" s="25">
        <f>P13+P59+P164+P192+P209</f>
        <v>223770</v>
      </c>
      <c r="Q12" s="130">
        <f>Q13+Q59+Q164+Q192+Q209</f>
        <v>208029</v>
      </c>
      <c r="R12" s="25"/>
      <c r="S12" s="25">
        <f>S13+S59+S164+S192+S209</f>
        <v>287644</v>
      </c>
      <c r="T12" s="25">
        <f>T13+T59+T164+T192+T209</f>
        <v>284975</v>
      </c>
      <c r="U12" s="25"/>
      <c r="V12" s="25">
        <f>V13+V59+V164+V192+V209</f>
        <v>2102790</v>
      </c>
      <c r="W12" s="130">
        <f>W13+W59+W164+W192+W209</f>
        <v>741420</v>
      </c>
      <c r="X12"/>
      <c r="Y12"/>
      <c r="Z12"/>
      <c r="AA12"/>
      <c r="AB12"/>
      <c r="AC12"/>
    </row>
    <row r="13" spans="1:29" s="50" customFormat="1" ht="30">
      <c r="A13" s="110">
        <v>5100</v>
      </c>
      <c r="B13" s="98" t="s">
        <v>3</v>
      </c>
      <c r="C13" s="96"/>
      <c r="D13" s="83">
        <f>D14+D22+D25+D31+D34+D41+D46+D53</f>
        <v>6791421</v>
      </c>
      <c r="E13" s="83">
        <f>E14+E22+E25+E31+E34+E41+E46+E53</f>
        <v>2316732</v>
      </c>
      <c r="F13" s="83">
        <f>I13+N13+P13+S13+V13</f>
        <v>4429317</v>
      </c>
      <c r="G13" s="83">
        <f>K13+O13+Q13+T13+W13</f>
        <v>1477205</v>
      </c>
      <c r="H13" s="83"/>
      <c r="I13" s="83">
        <f>I14+I22+I25+I31+I34+I41+I46+I53</f>
        <v>2032727</v>
      </c>
      <c r="J13" s="83">
        <f>J14+J22+J25+J31+J34+J41+J46+J53</f>
        <v>232727</v>
      </c>
      <c r="K13" s="83">
        <f>K14+K22+K25+K31+K34+K41+K46+K53</f>
        <v>225026</v>
      </c>
      <c r="L13" s="83">
        <f>L14+L22+L25+L31+L34+L41+L46+L53</f>
        <v>225026</v>
      </c>
      <c r="M13" s="97"/>
      <c r="N13" s="83">
        <f>N14+N22+N25+N31+N34+N41+N46+N53</f>
        <v>408094</v>
      </c>
      <c r="O13" s="83">
        <f>O14+O22+O25+O31+O34+O41+O46+O53</f>
        <v>408094</v>
      </c>
      <c r="P13" s="83">
        <f>P14+P22+P25+P31+P34+P41+P46+P53</f>
        <v>122340</v>
      </c>
      <c r="Q13" s="83">
        <f>Q14+Q22+Q25+Q31+Q34+Q41+Q46+Q53</f>
        <v>104340</v>
      </c>
      <c r="R13" s="83"/>
      <c r="S13" s="83">
        <f>S14+S22+S25+S31+S34+S41+S46+S53</f>
        <v>0</v>
      </c>
      <c r="T13" s="83">
        <f>T14+T22+T25+T31+T34+T41+T46+T53</f>
        <v>0</v>
      </c>
      <c r="U13" s="83"/>
      <c r="V13" s="83">
        <f>V14+V22+V25+V31+V34+V41+V46+V53</f>
        <v>1866156</v>
      </c>
      <c r="W13" s="83">
        <f>W14+W22+W25+W31+W34+W41+W46+W53</f>
        <v>739745</v>
      </c>
      <c r="X13"/>
      <c r="Y13"/>
      <c r="Z13"/>
      <c r="AA13"/>
      <c r="AB13"/>
      <c r="AC13"/>
    </row>
    <row r="14" spans="1:27" ht="15" customHeight="1">
      <c r="A14" s="111" t="s">
        <v>12</v>
      </c>
      <c r="B14" s="203" t="s">
        <v>31</v>
      </c>
      <c r="C14" s="94"/>
      <c r="D14" s="99">
        <f>D15</f>
        <v>60000</v>
      </c>
      <c r="E14" s="94">
        <f>E15</f>
        <v>0</v>
      </c>
      <c r="F14" s="94">
        <f>F15</f>
        <v>60000</v>
      </c>
      <c r="G14" s="94">
        <f>G15</f>
        <v>60000</v>
      </c>
      <c r="H14" s="94"/>
      <c r="I14" s="94">
        <f>I15</f>
        <v>60000</v>
      </c>
      <c r="J14" s="94">
        <f>J15</f>
        <v>60000</v>
      </c>
      <c r="K14" s="94">
        <f>K15</f>
        <v>60000</v>
      </c>
      <c r="L14" s="94">
        <f>L15</f>
        <v>60000</v>
      </c>
      <c r="M14" s="94"/>
      <c r="N14" s="94">
        <f>N15</f>
        <v>0</v>
      </c>
      <c r="O14" s="94">
        <f>O15</f>
        <v>0</v>
      </c>
      <c r="P14" s="94">
        <f>P15</f>
        <v>0</v>
      </c>
      <c r="Q14" s="94">
        <f>Q15</f>
        <v>0</v>
      </c>
      <c r="R14" s="94"/>
      <c r="S14" s="94">
        <f>S15</f>
        <v>0</v>
      </c>
      <c r="T14" s="94">
        <f>T15</f>
        <v>0</v>
      </c>
      <c r="U14" s="94"/>
      <c r="V14" s="94">
        <f>V15</f>
        <v>0</v>
      </c>
      <c r="W14" s="94">
        <f>W15</f>
        <v>0</v>
      </c>
      <c r="AA14"/>
    </row>
    <row r="15" spans="1:27" ht="15" customHeight="1">
      <c r="A15" s="109"/>
      <c r="B15" s="5" t="s">
        <v>24</v>
      </c>
      <c r="C15" s="1"/>
      <c r="D15" s="28">
        <f>D16+D17</f>
        <v>60000</v>
      </c>
      <c r="E15" s="28">
        <f>E16+E17</f>
        <v>0</v>
      </c>
      <c r="F15" s="91">
        <f>F16+F17</f>
        <v>60000</v>
      </c>
      <c r="G15" s="172">
        <f>G16+G17</f>
        <v>60000</v>
      </c>
      <c r="H15" s="1"/>
      <c r="I15" s="28">
        <f>I16+I17</f>
        <v>60000</v>
      </c>
      <c r="J15" s="28">
        <f>J16+J17</f>
        <v>60000</v>
      </c>
      <c r="K15" s="131">
        <f>K16+K17</f>
        <v>60000</v>
      </c>
      <c r="L15" s="131">
        <f>L16+L17</f>
        <v>60000</v>
      </c>
      <c r="M15" s="21"/>
      <c r="N15" s="28">
        <f>N16+N17</f>
        <v>0</v>
      </c>
      <c r="O15" s="131">
        <f>O16+O17</f>
        <v>0</v>
      </c>
      <c r="P15" s="28">
        <f>P16+P17</f>
        <v>0</v>
      </c>
      <c r="Q15" s="131">
        <f>Q16+Q17</f>
        <v>0</v>
      </c>
      <c r="R15" s="28"/>
      <c r="S15" s="28">
        <f>S16+S17</f>
        <v>0</v>
      </c>
      <c r="T15" s="131">
        <f>T16+T17</f>
        <v>0</v>
      </c>
      <c r="U15" s="21"/>
      <c r="V15" s="28">
        <f>V16+V17</f>
        <v>0</v>
      </c>
      <c r="W15" s="131">
        <f>W16+W17</f>
        <v>0</v>
      </c>
      <c r="AA15"/>
    </row>
    <row r="16" spans="1:27" ht="62.25" customHeight="1">
      <c r="A16" s="124"/>
      <c r="B16" s="127" t="s">
        <v>71</v>
      </c>
      <c r="C16" s="125"/>
      <c r="D16" s="180">
        <v>0</v>
      </c>
      <c r="E16" s="126"/>
      <c r="F16" s="181">
        <f>I16+N16+P16+S16+V16</f>
        <v>0</v>
      </c>
      <c r="G16" s="182">
        <f>K16+O16+Q16+T16+W16</f>
        <v>0</v>
      </c>
      <c r="H16" s="125"/>
      <c r="I16" s="180">
        <v>0</v>
      </c>
      <c r="J16" s="180">
        <v>0</v>
      </c>
      <c r="K16" s="131">
        <v>0</v>
      </c>
      <c r="L16" s="131">
        <v>0</v>
      </c>
      <c r="M16" s="21"/>
      <c r="N16" s="28"/>
      <c r="O16" s="131"/>
      <c r="P16" s="28">
        <v>0</v>
      </c>
      <c r="Q16" s="131">
        <v>0</v>
      </c>
      <c r="R16" s="28"/>
      <c r="S16" s="28"/>
      <c r="T16" s="131"/>
      <c r="U16" s="21"/>
      <c r="V16" s="23"/>
      <c r="W16" s="150"/>
      <c r="AA16"/>
    </row>
    <row r="17" spans="1:27" ht="79.5" customHeight="1">
      <c r="A17" s="109">
        <v>1</v>
      </c>
      <c r="B17" s="106" t="s">
        <v>118</v>
      </c>
      <c r="C17" s="1" t="s">
        <v>72</v>
      </c>
      <c r="D17" s="28">
        <v>60000</v>
      </c>
      <c r="E17" s="28"/>
      <c r="F17" s="163">
        <v>60000</v>
      </c>
      <c r="G17" s="174">
        <f>K17+O17+Q17+T17+W17</f>
        <v>60000</v>
      </c>
      <c r="H17" s="1" t="s">
        <v>73</v>
      </c>
      <c r="I17" s="28">
        <v>60000</v>
      </c>
      <c r="J17" s="28">
        <v>60000</v>
      </c>
      <c r="K17" s="131">
        <v>60000</v>
      </c>
      <c r="L17" s="131">
        <v>60000</v>
      </c>
      <c r="M17" s="79"/>
      <c r="N17" s="28"/>
      <c r="O17" s="131"/>
      <c r="P17" s="28"/>
      <c r="Q17" s="131"/>
      <c r="R17" s="28"/>
      <c r="S17" s="28"/>
      <c r="T17" s="131"/>
      <c r="U17" s="79"/>
      <c r="V17" s="23"/>
      <c r="W17" s="150"/>
      <c r="AA17"/>
    </row>
    <row r="18" spans="1:27" ht="15" customHeight="1" hidden="1">
      <c r="A18" s="215"/>
      <c r="B18" s="69" t="s">
        <v>23</v>
      </c>
      <c r="C18" s="51"/>
      <c r="D18" s="52"/>
      <c r="E18" s="52"/>
      <c r="F18" s="91"/>
      <c r="G18" s="172"/>
      <c r="H18" s="51"/>
      <c r="I18" s="52"/>
      <c r="J18" s="52"/>
      <c r="K18" s="131"/>
      <c r="L18" s="131"/>
      <c r="M18" s="70"/>
      <c r="N18" s="52"/>
      <c r="O18" s="131"/>
      <c r="P18" s="52"/>
      <c r="Q18" s="131"/>
      <c r="R18" s="52"/>
      <c r="S18" s="52"/>
      <c r="T18" s="131"/>
      <c r="U18" s="70"/>
      <c r="V18" s="71"/>
      <c r="W18" s="150"/>
      <c r="AA18"/>
    </row>
    <row r="19" spans="1:27" ht="15" customHeight="1" hidden="1">
      <c r="A19" s="109"/>
      <c r="B19" s="5" t="s">
        <v>49</v>
      </c>
      <c r="C19" s="1"/>
      <c r="D19" s="28"/>
      <c r="E19" s="28"/>
      <c r="F19" s="91"/>
      <c r="G19" s="172"/>
      <c r="H19" s="1"/>
      <c r="I19" s="28"/>
      <c r="J19" s="28"/>
      <c r="K19" s="131"/>
      <c r="L19" s="131"/>
      <c r="M19" s="22"/>
      <c r="N19" s="28"/>
      <c r="O19" s="131"/>
      <c r="P19" s="28"/>
      <c r="Q19" s="131"/>
      <c r="R19" s="28"/>
      <c r="S19" s="28"/>
      <c r="T19" s="131"/>
      <c r="U19" s="22"/>
      <c r="V19" s="23"/>
      <c r="W19" s="150"/>
      <c r="AA19"/>
    </row>
    <row r="20" spans="1:27" ht="15" customHeight="1" hidden="1">
      <c r="A20" s="215"/>
      <c r="B20" s="72" t="s">
        <v>50</v>
      </c>
      <c r="C20" s="51"/>
      <c r="D20" s="52"/>
      <c r="E20" s="52"/>
      <c r="F20" s="91"/>
      <c r="G20" s="172"/>
      <c r="H20" s="51"/>
      <c r="I20" s="52"/>
      <c r="J20" s="52"/>
      <c r="K20" s="131"/>
      <c r="L20" s="131"/>
      <c r="M20" s="70"/>
      <c r="N20" s="52"/>
      <c r="O20" s="131"/>
      <c r="P20" s="52"/>
      <c r="Q20" s="131"/>
      <c r="R20" s="52"/>
      <c r="S20" s="52"/>
      <c r="T20" s="131"/>
      <c r="U20" s="70"/>
      <c r="V20" s="71"/>
      <c r="W20" s="150"/>
      <c r="AA20"/>
    </row>
    <row r="21" spans="1:27" ht="15" customHeight="1" hidden="1">
      <c r="A21" s="112"/>
      <c r="B21" s="5" t="s">
        <v>49</v>
      </c>
      <c r="C21" s="1"/>
      <c r="D21" s="28"/>
      <c r="E21" s="28"/>
      <c r="F21" s="91"/>
      <c r="G21" s="172"/>
      <c r="H21" s="1"/>
      <c r="I21" s="28"/>
      <c r="J21" s="28"/>
      <c r="K21" s="131"/>
      <c r="L21" s="131"/>
      <c r="M21" s="2"/>
      <c r="N21" s="28"/>
      <c r="O21" s="131"/>
      <c r="P21" s="28"/>
      <c r="Q21" s="131"/>
      <c r="R21" s="28"/>
      <c r="S21" s="28"/>
      <c r="T21" s="131"/>
      <c r="U21" s="2"/>
      <c r="V21" s="23"/>
      <c r="W21" s="150"/>
      <c r="AA21"/>
    </row>
    <row r="22" spans="1:27" ht="15" customHeight="1">
      <c r="A22" s="111" t="s">
        <v>13</v>
      </c>
      <c r="B22" s="203" t="s">
        <v>32</v>
      </c>
      <c r="C22" s="94"/>
      <c r="D22" s="94">
        <f aca="true" t="shared" si="0" ref="D22:G23">D23</f>
        <v>1253243</v>
      </c>
      <c r="E22" s="94">
        <f t="shared" si="0"/>
        <v>796706</v>
      </c>
      <c r="F22" s="94">
        <f t="shared" si="0"/>
        <v>456537</v>
      </c>
      <c r="G22" s="94">
        <f t="shared" si="0"/>
        <v>456537</v>
      </c>
      <c r="H22" s="94"/>
      <c r="I22" s="94">
        <f aca="true" t="shared" si="1" ref="I22:L23">I23</f>
        <v>0</v>
      </c>
      <c r="J22" s="94">
        <f t="shared" si="1"/>
        <v>0</v>
      </c>
      <c r="K22" s="94">
        <f t="shared" si="1"/>
        <v>0</v>
      </c>
      <c r="L22" s="94">
        <f t="shared" si="1"/>
        <v>0</v>
      </c>
      <c r="M22" s="94"/>
      <c r="N22" s="94">
        <f aca="true" t="shared" si="2" ref="N22:Q23">N23</f>
        <v>408094</v>
      </c>
      <c r="O22" s="94">
        <f t="shared" si="2"/>
        <v>408094</v>
      </c>
      <c r="P22" s="94">
        <f t="shared" si="2"/>
        <v>48443</v>
      </c>
      <c r="Q22" s="94">
        <f t="shared" si="2"/>
        <v>48443</v>
      </c>
      <c r="R22" s="94"/>
      <c r="S22" s="94">
        <f>S23</f>
        <v>0</v>
      </c>
      <c r="T22" s="94">
        <f>T23</f>
        <v>0</v>
      </c>
      <c r="U22" s="94"/>
      <c r="V22" s="94">
        <f>V23</f>
        <v>0</v>
      </c>
      <c r="W22" s="94">
        <f>W23</f>
        <v>0</v>
      </c>
      <c r="AA22"/>
    </row>
    <row r="23" spans="1:27" ht="15" customHeight="1">
      <c r="A23" s="216"/>
      <c r="B23" s="195" t="s">
        <v>24</v>
      </c>
      <c r="C23" s="196"/>
      <c r="D23" s="186">
        <f t="shared" si="0"/>
        <v>1253243</v>
      </c>
      <c r="E23" s="186">
        <f t="shared" si="0"/>
        <v>796706</v>
      </c>
      <c r="F23" s="186">
        <f t="shared" si="0"/>
        <v>456537</v>
      </c>
      <c r="G23" s="186">
        <f t="shared" si="0"/>
        <v>456537</v>
      </c>
      <c r="H23" s="196"/>
      <c r="I23" s="186">
        <f t="shared" si="1"/>
        <v>0</v>
      </c>
      <c r="J23" s="186">
        <f t="shared" si="1"/>
        <v>0</v>
      </c>
      <c r="K23" s="186">
        <f t="shared" si="1"/>
        <v>0</v>
      </c>
      <c r="L23" s="186">
        <f t="shared" si="1"/>
        <v>0</v>
      </c>
      <c r="M23" s="197"/>
      <c r="N23" s="186">
        <f t="shared" si="2"/>
        <v>408094</v>
      </c>
      <c r="O23" s="186">
        <f t="shared" si="2"/>
        <v>408094</v>
      </c>
      <c r="P23" s="186">
        <f t="shared" si="2"/>
        <v>48443</v>
      </c>
      <c r="Q23" s="186">
        <f t="shared" si="2"/>
        <v>48443</v>
      </c>
      <c r="R23" s="186"/>
      <c r="S23" s="186">
        <f>S24</f>
        <v>0</v>
      </c>
      <c r="T23" s="186">
        <f>T24</f>
        <v>0</v>
      </c>
      <c r="U23" s="197"/>
      <c r="V23" s="186">
        <f>V24</f>
        <v>0</v>
      </c>
      <c r="W23" s="186">
        <f>W24</f>
        <v>0</v>
      </c>
      <c r="AA23"/>
    </row>
    <row r="24" spans="1:27" ht="65.25" customHeight="1">
      <c r="A24" s="112">
        <v>2</v>
      </c>
      <c r="B24" s="106" t="s">
        <v>74</v>
      </c>
      <c r="C24" s="1" t="s">
        <v>75</v>
      </c>
      <c r="D24" s="1">
        <v>1253243</v>
      </c>
      <c r="E24" s="1">
        <v>796706</v>
      </c>
      <c r="F24" s="163">
        <f>I24+N24+P24+S24+V24</f>
        <v>456537</v>
      </c>
      <c r="G24" s="174">
        <f>K24+O24+Q24+T24+W24</f>
        <v>456537</v>
      </c>
      <c r="H24" s="1"/>
      <c r="I24" s="28"/>
      <c r="J24" s="28"/>
      <c r="K24" s="131"/>
      <c r="L24" s="131"/>
      <c r="M24" s="1" t="s">
        <v>76</v>
      </c>
      <c r="N24" s="1">
        <v>408094</v>
      </c>
      <c r="O24" s="1">
        <v>408094</v>
      </c>
      <c r="P24" s="28">
        <v>48443</v>
      </c>
      <c r="Q24" s="245">
        <v>48443</v>
      </c>
      <c r="R24" s="28"/>
      <c r="S24" s="28"/>
      <c r="T24" s="131"/>
      <c r="U24" s="2"/>
      <c r="V24" s="23"/>
      <c r="W24" s="150"/>
      <c r="AA24"/>
    </row>
    <row r="25" spans="1:27" ht="15" customHeight="1">
      <c r="A25" s="111" t="s">
        <v>14</v>
      </c>
      <c r="B25" s="203" t="s">
        <v>33</v>
      </c>
      <c r="C25" s="90"/>
      <c r="D25" s="90">
        <f>D26</f>
        <v>895636</v>
      </c>
      <c r="E25" s="90">
        <f>E26</f>
        <v>0</v>
      </c>
      <c r="F25" s="90">
        <f aca="true" t="shared" si="3" ref="F25:W25">F26</f>
        <v>860044</v>
      </c>
      <c r="G25" s="90">
        <f t="shared" si="3"/>
        <v>426297</v>
      </c>
      <c r="H25" s="90"/>
      <c r="I25" s="248">
        <f t="shared" si="3"/>
        <v>51067</v>
      </c>
      <c r="J25" s="248">
        <f t="shared" si="3"/>
        <v>51067</v>
      </c>
      <c r="K25" s="90">
        <f t="shared" si="3"/>
        <v>43366</v>
      </c>
      <c r="L25" s="90">
        <f t="shared" si="3"/>
        <v>43366</v>
      </c>
      <c r="M25" s="90"/>
      <c r="N25" s="90">
        <f t="shared" si="3"/>
        <v>0</v>
      </c>
      <c r="O25" s="90">
        <f t="shared" si="3"/>
        <v>0</v>
      </c>
      <c r="P25" s="90">
        <f t="shared" si="3"/>
        <v>0</v>
      </c>
      <c r="Q25" s="90">
        <f t="shared" si="3"/>
        <v>0</v>
      </c>
      <c r="R25" s="90"/>
      <c r="S25" s="90">
        <f t="shared" si="3"/>
        <v>0</v>
      </c>
      <c r="T25" s="90">
        <f t="shared" si="3"/>
        <v>0</v>
      </c>
      <c r="U25" s="90"/>
      <c r="V25" s="90">
        <f t="shared" si="3"/>
        <v>815697</v>
      </c>
      <c r="W25" s="94">
        <f t="shared" si="3"/>
        <v>389651</v>
      </c>
      <c r="AA25"/>
    </row>
    <row r="26" spans="1:27" ht="15" customHeight="1">
      <c r="A26" s="216"/>
      <c r="B26" s="195" t="s">
        <v>24</v>
      </c>
      <c r="C26" s="184"/>
      <c r="D26" s="186">
        <f>D27+D28+D29+D30</f>
        <v>895636</v>
      </c>
      <c r="E26" s="186">
        <f>E27+E28+E29</f>
        <v>0</v>
      </c>
      <c r="F26" s="186">
        <f>F27+F28+F29</f>
        <v>860044</v>
      </c>
      <c r="G26" s="186">
        <f>G27+G28+G29</f>
        <v>426297</v>
      </c>
      <c r="H26" s="186"/>
      <c r="I26" s="186">
        <f>I27+I28+I29+I30</f>
        <v>51067</v>
      </c>
      <c r="J26" s="186">
        <f>J27+J28+J29+J30</f>
        <v>51067</v>
      </c>
      <c r="K26" s="186">
        <f>K27+K28+K29+K30</f>
        <v>43366</v>
      </c>
      <c r="L26" s="186">
        <f>L27+L28+L29+L30</f>
        <v>43366</v>
      </c>
      <c r="M26" s="186"/>
      <c r="N26" s="186">
        <f>N27+N28+N29</f>
        <v>0</v>
      </c>
      <c r="O26" s="186">
        <f>O27+O28+O29</f>
        <v>0</v>
      </c>
      <c r="P26" s="186">
        <f>P27+P28+P29</f>
        <v>0</v>
      </c>
      <c r="Q26" s="186">
        <f>Q27+Q28+Q29</f>
        <v>0</v>
      </c>
      <c r="R26" s="186"/>
      <c r="S26" s="186">
        <f>S27+S28+S29</f>
        <v>0</v>
      </c>
      <c r="T26" s="186">
        <f>T27+T28+T29</f>
        <v>0</v>
      </c>
      <c r="U26" s="186"/>
      <c r="V26" s="186">
        <f>V27+V28+V29</f>
        <v>815697</v>
      </c>
      <c r="W26" s="186">
        <f>W27+W28+W29</f>
        <v>389651</v>
      </c>
      <c r="AA26"/>
    </row>
    <row r="27" spans="1:27" ht="47.25" customHeight="1">
      <c r="A27" s="109">
        <v>3</v>
      </c>
      <c r="B27" s="106" t="s">
        <v>130</v>
      </c>
      <c r="C27" s="1" t="s">
        <v>72</v>
      </c>
      <c r="D27" s="28">
        <v>12166</v>
      </c>
      <c r="E27" s="28"/>
      <c r="F27" s="163">
        <f>I27+N27+P27+S27+V27</f>
        <v>12166</v>
      </c>
      <c r="G27" s="174">
        <f>K27+O27+Q27+T27+W27</f>
        <v>12166</v>
      </c>
      <c r="H27" s="1" t="s">
        <v>73</v>
      </c>
      <c r="I27" s="28">
        <v>12166</v>
      </c>
      <c r="J27" s="28">
        <v>12166</v>
      </c>
      <c r="K27" s="131">
        <v>12166</v>
      </c>
      <c r="L27" s="131">
        <v>12166</v>
      </c>
      <c r="M27" s="2"/>
      <c r="N27" s="28"/>
      <c r="O27" s="131"/>
      <c r="P27" s="28"/>
      <c r="Q27" s="131"/>
      <c r="R27" s="28"/>
      <c r="S27" s="28"/>
      <c r="T27" s="131"/>
      <c r="U27" s="2"/>
      <c r="V27" s="23"/>
      <c r="W27" s="150"/>
      <c r="AA27"/>
    </row>
    <row r="28" spans="1:27" ht="102.75" customHeight="1">
      <c r="A28" s="109">
        <v>4</v>
      </c>
      <c r="B28" s="106" t="s">
        <v>78</v>
      </c>
      <c r="C28" s="1" t="s">
        <v>72</v>
      </c>
      <c r="D28" s="28">
        <v>61053</v>
      </c>
      <c r="E28" s="28"/>
      <c r="F28" s="163">
        <f>I28+N28+P28+S28+V28</f>
        <v>32181</v>
      </c>
      <c r="G28" s="174">
        <f>K28+O28+Q28+T28+W28</f>
        <v>24480</v>
      </c>
      <c r="H28" s="1" t="s">
        <v>73</v>
      </c>
      <c r="I28" s="28">
        <v>32181</v>
      </c>
      <c r="J28" s="28">
        <v>32181</v>
      </c>
      <c r="K28" s="201">
        <v>24480</v>
      </c>
      <c r="L28" s="201">
        <v>24480</v>
      </c>
      <c r="M28" s="2"/>
      <c r="N28" s="28"/>
      <c r="O28" s="131"/>
      <c r="P28" s="28"/>
      <c r="Q28" s="131"/>
      <c r="R28" s="28"/>
      <c r="S28" s="28"/>
      <c r="T28" s="131"/>
      <c r="U28" s="2"/>
      <c r="V28" s="23"/>
      <c r="W28" s="150"/>
      <c r="AA28"/>
    </row>
    <row r="29" spans="1:27" ht="151.5" customHeight="1">
      <c r="A29" s="112">
        <v>5</v>
      </c>
      <c r="B29" s="106" t="s">
        <v>77</v>
      </c>
      <c r="C29" s="1" t="s">
        <v>72</v>
      </c>
      <c r="D29" s="28">
        <v>815697</v>
      </c>
      <c r="E29" s="28"/>
      <c r="F29" s="163">
        <f>I29+N29+P29+S29+V29</f>
        <v>815697</v>
      </c>
      <c r="G29" s="174">
        <f>K29+O29+Q29+T29+W29</f>
        <v>389651</v>
      </c>
      <c r="H29" s="1" t="s">
        <v>73</v>
      </c>
      <c r="I29" s="28"/>
      <c r="J29" s="28"/>
      <c r="K29" s="131"/>
      <c r="L29" s="131"/>
      <c r="M29" s="2"/>
      <c r="N29" s="28"/>
      <c r="O29" s="131"/>
      <c r="P29" s="28"/>
      <c r="Q29" s="131"/>
      <c r="R29" s="28"/>
      <c r="S29" s="28"/>
      <c r="T29" s="131"/>
      <c r="U29" s="2">
        <v>42</v>
      </c>
      <c r="V29" s="28">
        <v>815697</v>
      </c>
      <c r="W29" s="131">
        <v>389651</v>
      </c>
      <c r="AA29"/>
    </row>
    <row r="30" spans="1:27" ht="81.75" customHeight="1">
      <c r="A30" s="157">
        <v>6</v>
      </c>
      <c r="B30" s="106" t="s">
        <v>152</v>
      </c>
      <c r="C30" s="1" t="s">
        <v>119</v>
      </c>
      <c r="D30" s="28">
        <v>6720</v>
      </c>
      <c r="E30" s="28"/>
      <c r="F30" s="163">
        <f>I30+N30+P30+S30+V30</f>
        <v>6720</v>
      </c>
      <c r="G30" s="174">
        <f>K30+O30+Q30+T30+W30</f>
        <v>6720</v>
      </c>
      <c r="H30" s="1"/>
      <c r="I30" s="28">
        <v>6720</v>
      </c>
      <c r="J30" s="28">
        <v>6720</v>
      </c>
      <c r="K30" s="201">
        <v>6720</v>
      </c>
      <c r="L30" s="201">
        <v>6720</v>
      </c>
      <c r="M30" s="2"/>
      <c r="N30" s="28"/>
      <c r="O30" s="131"/>
      <c r="P30" s="28"/>
      <c r="Q30" s="131"/>
      <c r="R30" s="28"/>
      <c r="S30" s="28"/>
      <c r="T30" s="131"/>
      <c r="U30" s="2"/>
      <c r="V30" s="28"/>
      <c r="W30" s="150"/>
      <c r="AA30"/>
    </row>
    <row r="31" spans="1:27" ht="15" customHeight="1">
      <c r="A31" s="113" t="s">
        <v>15</v>
      </c>
      <c r="B31" s="204" t="s">
        <v>34</v>
      </c>
      <c r="C31" s="90"/>
      <c r="D31" s="90">
        <f>D32</f>
        <v>3600</v>
      </c>
      <c r="E31" s="90"/>
      <c r="F31" s="91">
        <f>F32</f>
        <v>3600</v>
      </c>
      <c r="G31" s="172">
        <f>G32</f>
        <v>3600</v>
      </c>
      <c r="H31" s="90"/>
      <c r="I31" s="91">
        <f aca="true" t="shared" si="4" ref="I31:L32">I32</f>
        <v>3600</v>
      </c>
      <c r="J31" s="91">
        <f t="shared" si="4"/>
        <v>3600</v>
      </c>
      <c r="K31" s="91">
        <f t="shared" si="4"/>
        <v>3600</v>
      </c>
      <c r="L31" s="91">
        <f t="shared" si="4"/>
        <v>3600</v>
      </c>
      <c r="M31" s="90"/>
      <c r="N31" s="90"/>
      <c r="O31" s="78"/>
      <c r="P31" s="90"/>
      <c r="Q31" s="78"/>
      <c r="R31" s="90"/>
      <c r="S31" s="90"/>
      <c r="T31" s="78"/>
      <c r="U31" s="90"/>
      <c r="V31" s="90"/>
      <c r="W31" s="150"/>
      <c r="AA31"/>
    </row>
    <row r="32" spans="1:27" ht="15" customHeight="1">
      <c r="A32" s="114"/>
      <c r="B32" s="107" t="s">
        <v>23</v>
      </c>
      <c r="C32" s="108"/>
      <c r="D32" s="28">
        <f>D33</f>
        <v>3600</v>
      </c>
      <c r="E32" s="28"/>
      <c r="F32" s="91">
        <f>F33</f>
        <v>3600</v>
      </c>
      <c r="G32" s="172">
        <f>G33</f>
        <v>3600</v>
      </c>
      <c r="H32" s="1"/>
      <c r="I32" s="49">
        <f t="shared" si="4"/>
        <v>3600</v>
      </c>
      <c r="J32" s="49">
        <f t="shared" si="4"/>
        <v>3600</v>
      </c>
      <c r="K32" s="49">
        <f t="shared" si="4"/>
        <v>3600</v>
      </c>
      <c r="L32" s="49">
        <f t="shared" si="4"/>
        <v>3600</v>
      </c>
      <c r="M32" s="1"/>
      <c r="N32" s="28"/>
      <c r="O32" s="131"/>
      <c r="P32" s="28"/>
      <c r="Q32" s="131"/>
      <c r="R32" s="28"/>
      <c r="S32" s="28"/>
      <c r="T32" s="131"/>
      <c r="U32" s="1"/>
      <c r="V32" s="23"/>
      <c r="W32" s="150"/>
      <c r="AA32"/>
    </row>
    <row r="33" spans="1:27" ht="92.25" customHeight="1">
      <c r="A33" s="109">
        <v>7</v>
      </c>
      <c r="B33" s="106" t="s">
        <v>82</v>
      </c>
      <c r="C33" s="1" t="s">
        <v>72</v>
      </c>
      <c r="D33" s="28">
        <v>3600</v>
      </c>
      <c r="E33" s="28"/>
      <c r="F33" s="163">
        <f>I33+N33+P33+S33+V33</f>
        <v>3600</v>
      </c>
      <c r="G33" s="174">
        <f>K33+O33+Q33+T33+W33</f>
        <v>3600</v>
      </c>
      <c r="H33" s="1"/>
      <c r="I33" s="28">
        <v>3600</v>
      </c>
      <c r="J33" s="28">
        <v>3600</v>
      </c>
      <c r="K33" s="28">
        <v>3600</v>
      </c>
      <c r="L33" s="28">
        <v>3600</v>
      </c>
      <c r="M33" s="2"/>
      <c r="N33" s="28"/>
      <c r="O33" s="131"/>
      <c r="P33" s="28"/>
      <c r="Q33" s="131"/>
      <c r="R33" s="28"/>
      <c r="S33" s="28"/>
      <c r="T33" s="131"/>
      <c r="U33" s="2"/>
      <c r="V33" s="23"/>
      <c r="W33" s="150"/>
      <c r="AA33"/>
    </row>
    <row r="34" spans="1:27" ht="28.5" customHeight="1">
      <c r="A34" s="111"/>
      <c r="B34" s="89" t="s">
        <v>35</v>
      </c>
      <c r="C34" s="94"/>
      <c r="D34" s="99">
        <f>D35+D38</f>
        <v>18000</v>
      </c>
      <c r="E34" s="99">
        <f>E35</f>
        <v>0</v>
      </c>
      <c r="F34" s="99">
        <f>F35+F38</f>
        <v>18000</v>
      </c>
      <c r="G34" s="99">
        <f>G35+G38</f>
        <v>0</v>
      </c>
      <c r="H34" s="94"/>
      <c r="I34" s="99">
        <f>I35+I38</f>
        <v>0</v>
      </c>
      <c r="J34" s="99">
        <f>J35+J38</f>
        <v>0</v>
      </c>
      <c r="K34" s="99">
        <f>K35+K38</f>
        <v>0</v>
      </c>
      <c r="L34" s="99">
        <f>L35+L38</f>
        <v>0</v>
      </c>
      <c r="M34" s="94"/>
      <c r="N34" s="94"/>
      <c r="O34" s="94"/>
      <c r="P34" s="99">
        <f>P35</f>
        <v>18000</v>
      </c>
      <c r="Q34" s="99">
        <f>Q35</f>
        <v>0</v>
      </c>
      <c r="R34" s="94"/>
      <c r="S34" s="94"/>
      <c r="T34" s="94"/>
      <c r="U34" s="94"/>
      <c r="V34" s="94"/>
      <c r="W34" s="94"/>
      <c r="AA34"/>
    </row>
    <row r="35" spans="1:27" ht="15" customHeight="1">
      <c r="A35" s="188"/>
      <c r="B35" s="205" t="s">
        <v>24</v>
      </c>
      <c r="C35" s="189"/>
      <c r="D35" s="186">
        <f>D36+D37</f>
        <v>18000</v>
      </c>
      <c r="E35" s="186">
        <f>E36+E37</f>
        <v>0</v>
      </c>
      <c r="F35" s="186">
        <f>F36+F37</f>
        <v>18000</v>
      </c>
      <c r="G35" s="186">
        <f>G36+G37</f>
        <v>0</v>
      </c>
      <c r="H35" s="186"/>
      <c r="I35" s="186">
        <f>I36+I37</f>
        <v>0</v>
      </c>
      <c r="J35" s="186"/>
      <c r="K35" s="186">
        <f>K37</f>
        <v>0</v>
      </c>
      <c r="L35" s="186">
        <f>L37</f>
        <v>0</v>
      </c>
      <c r="M35" s="186"/>
      <c r="N35" s="186"/>
      <c r="O35" s="186"/>
      <c r="P35" s="186">
        <f>P36+P37</f>
        <v>18000</v>
      </c>
      <c r="Q35" s="186">
        <f>Q36+Q37</f>
        <v>0</v>
      </c>
      <c r="R35" s="186"/>
      <c r="S35" s="186"/>
      <c r="T35" s="186"/>
      <c r="U35" s="186"/>
      <c r="V35" s="186"/>
      <c r="W35" s="186"/>
      <c r="AA35"/>
    </row>
    <row r="36" spans="1:27" ht="45" customHeight="1">
      <c r="A36" s="115">
        <v>8</v>
      </c>
      <c r="B36" s="106" t="s">
        <v>103</v>
      </c>
      <c r="C36" s="1" t="s">
        <v>72</v>
      </c>
      <c r="D36" s="28">
        <v>8000</v>
      </c>
      <c r="E36" s="28"/>
      <c r="F36" s="163">
        <f>I36+N36+P36+S36+V36</f>
        <v>8000</v>
      </c>
      <c r="G36" s="174">
        <f>K36+O36+Q36+T36+W36</f>
        <v>0</v>
      </c>
      <c r="H36" s="28"/>
      <c r="I36" s="28"/>
      <c r="J36" s="28"/>
      <c r="K36" s="131"/>
      <c r="L36" s="131"/>
      <c r="M36" s="28"/>
      <c r="N36" s="28"/>
      <c r="O36" s="131"/>
      <c r="P36" s="28">
        <v>8000</v>
      </c>
      <c r="Q36" s="131">
        <v>0</v>
      </c>
      <c r="R36" s="28"/>
      <c r="S36" s="28"/>
      <c r="T36" s="131"/>
      <c r="U36" s="28"/>
      <c r="V36" s="28"/>
      <c r="W36" s="131"/>
      <c r="AA36"/>
    </row>
    <row r="37" spans="1:27" ht="45.75" customHeight="1">
      <c r="A37" s="109">
        <v>9</v>
      </c>
      <c r="B37" s="106" t="s">
        <v>104</v>
      </c>
      <c r="C37" s="1" t="s">
        <v>72</v>
      </c>
      <c r="D37" s="28">
        <v>10000</v>
      </c>
      <c r="E37" s="28"/>
      <c r="F37" s="163">
        <f>I37+N37+P37+S37+V37</f>
        <v>10000</v>
      </c>
      <c r="G37" s="174">
        <f>K37+O37+Q37+T37+W37</f>
        <v>0</v>
      </c>
      <c r="H37" s="28"/>
      <c r="I37" s="28"/>
      <c r="J37" s="28"/>
      <c r="K37" s="131"/>
      <c r="L37" s="131"/>
      <c r="M37" s="28"/>
      <c r="N37" s="28"/>
      <c r="O37" s="131"/>
      <c r="P37" s="28">
        <v>10000</v>
      </c>
      <c r="Q37" s="131">
        <v>0</v>
      </c>
      <c r="R37" s="28"/>
      <c r="S37" s="28"/>
      <c r="T37" s="131"/>
      <c r="U37" s="28"/>
      <c r="V37" s="28"/>
      <c r="W37" s="131"/>
      <c r="AA37"/>
    </row>
    <row r="38" spans="1:27" ht="16.5" customHeight="1">
      <c r="A38" s="109"/>
      <c r="B38" s="183" t="s">
        <v>23</v>
      </c>
      <c r="C38" s="184"/>
      <c r="D38" s="185">
        <f>D39+D40</f>
        <v>0</v>
      </c>
      <c r="E38" s="186"/>
      <c r="F38" s="185">
        <f>F39+F40</f>
        <v>0</v>
      </c>
      <c r="G38" s="185">
        <f>G39+G40</f>
        <v>0</v>
      </c>
      <c r="H38" s="186"/>
      <c r="I38" s="185">
        <f>I39+I40</f>
        <v>0</v>
      </c>
      <c r="J38" s="185">
        <f>J39+J40</f>
        <v>0</v>
      </c>
      <c r="K38" s="186">
        <f>K39+K40</f>
        <v>0</v>
      </c>
      <c r="L38" s="186">
        <f>L39+L40</f>
        <v>0</v>
      </c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AA38"/>
    </row>
    <row r="39" spans="1:27" ht="59.25" customHeight="1">
      <c r="A39" s="109"/>
      <c r="B39" s="106" t="s">
        <v>81</v>
      </c>
      <c r="C39" s="1" t="s">
        <v>72</v>
      </c>
      <c r="D39" s="28">
        <v>0</v>
      </c>
      <c r="E39" s="28"/>
      <c r="F39" s="163">
        <f>I39+N39+P39+S39+V39</f>
        <v>0</v>
      </c>
      <c r="G39" s="174">
        <f>K39+O39+Q39+T39+W39</f>
        <v>0</v>
      </c>
      <c r="H39" s="1"/>
      <c r="I39" s="28">
        <v>0</v>
      </c>
      <c r="J39" s="28">
        <v>0</v>
      </c>
      <c r="K39" s="131">
        <v>0</v>
      </c>
      <c r="L39" s="131">
        <v>0</v>
      </c>
      <c r="M39" s="2"/>
      <c r="N39" s="28"/>
      <c r="O39" s="131"/>
      <c r="P39" s="28"/>
      <c r="Q39" s="131"/>
      <c r="R39" s="28"/>
      <c r="S39" s="28"/>
      <c r="T39" s="131"/>
      <c r="U39" s="2"/>
      <c r="V39" s="23"/>
      <c r="W39" s="131"/>
      <c r="AA39"/>
    </row>
    <row r="40" spans="1:27" ht="78.75" customHeight="1">
      <c r="A40" s="109"/>
      <c r="B40" s="106" t="s">
        <v>79</v>
      </c>
      <c r="C40" s="1" t="s">
        <v>72</v>
      </c>
      <c r="D40" s="28">
        <v>0</v>
      </c>
      <c r="E40" s="28"/>
      <c r="F40" s="163">
        <f>I40+N40+P40+S40+V40</f>
        <v>0</v>
      </c>
      <c r="G40" s="174">
        <f>K40+O40+Q40+T40+W40</f>
        <v>0</v>
      </c>
      <c r="H40" s="1"/>
      <c r="I40" s="28">
        <v>0</v>
      </c>
      <c r="J40" s="28">
        <v>0</v>
      </c>
      <c r="K40" s="131">
        <v>0</v>
      </c>
      <c r="L40" s="131">
        <v>0</v>
      </c>
      <c r="M40" s="2"/>
      <c r="N40" s="28"/>
      <c r="O40" s="131"/>
      <c r="P40" s="28"/>
      <c r="Q40" s="131"/>
      <c r="R40" s="28"/>
      <c r="S40" s="28"/>
      <c r="T40" s="131"/>
      <c r="U40" s="2"/>
      <c r="V40" s="23"/>
      <c r="W40" s="131"/>
      <c r="AA40"/>
    </row>
    <row r="41" spans="1:27" ht="48" customHeight="1">
      <c r="A41" s="111" t="s">
        <v>17</v>
      </c>
      <c r="B41" s="89" t="s">
        <v>36</v>
      </c>
      <c r="C41" s="94"/>
      <c r="D41" s="99">
        <f>D42+D43+D44+D45</f>
        <v>1763042</v>
      </c>
      <c r="E41" s="99">
        <f>E42+E43+E44+E45</f>
        <v>566026</v>
      </c>
      <c r="F41" s="99">
        <f>F42+F43+F44+F45</f>
        <v>1197016</v>
      </c>
      <c r="G41" s="99">
        <f>G42+G43+G44+G45</f>
        <v>496651</v>
      </c>
      <c r="H41" s="94"/>
      <c r="I41" s="99">
        <f>I42+I43+I44+I45</f>
        <v>100660</v>
      </c>
      <c r="J41" s="99">
        <f>J42+J43+J44+J45</f>
        <v>100660</v>
      </c>
      <c r="K41" s="99">
        <f>K42+K43+K44</f>
        <v>100660</v>
      </c>
      <c r="L41" s="99">
        <f>L42+L43+L44</f>
        <v>100660</v>
      </c>
      <c r="M41" s="99">
        <f>M42+M43+M44</f>
        <v>0</v>
      </c>
      <c r="N41" s="99">
        <f>N42+N43+N44+N45</f>
        <v>0</v>
      </c>
      <c r="O41" s="99">
        <f>O42+O43+O44</f>
        <v>0</v>
      </c>
      <c r="P41" s="99">
        <f aca="true" t="shared" si="5" ref="P41:V41">P42+P43+P44+P45</f>
        <v>45897</v>
      </c>
      <c r="Q41" s="99">
        <f t="shared" si="5"/>
        <v>45897</v>
      </c>
      <c r="R41" s="99">
        <f t="shared" si="5"/>
        <v>0</v>
      </c>
      <c r="S41" s="99">
        <f t="shared" si="5"/>
        <v>0</v>
      </c>
      <c r="T41" s="99">
        <f t="shared" si="5"/>
        <v>0</v>
      </c>
      <c r="U41" s="99">
        <f t="shared" si="5"/>
        <v>42</v>
      </c>
      <c r="V41" s="99">
        <f t="shared" si="5"/>
        <v>1050459</v>
      </c>
      <c r="W41" s="99">
        <f>W42+W43+W44</f>
        <v>350094</v>
      </c>
      <c r="AA41"/>
    </row>
    <row r="42" spans="1:27" ht="93.75" customHeight="1">
      <c r="A42" s="109">
        <v>10</v>
      </c>
      <c r="B42" s="106" t="s">
        <v>127</v>
      </c>
      <c r="C42" s="58" t="s">
        <v>75</v>
      </c>
      <c r="D42" s="28">
        <v>306607</v>
      </c>
      <c r="E42" s="28">
        <v>265510</v>
      </c>
      <c r="F42" s="91">
        <f>I42+N42+P42+S42+V42</f>
        <v>41097</v>
      </c>
      <c r="G42" s="172">
        <f>K42+O42+Q42+T42+W42</f>
        <v>41097</v>
      </c>
      <c r="H42" s="28" t="s">
        <v>73</v>
      </c>
      <c r="I42" s="28">
        <v>0</v>
      </c>
      <c r="J42" s="28">
        <v>0</v>
      </c>
      <c r="K42" s="131">
        <v>0</v>
      </c>
      <c r="L42" s="131">
        <v>0</v>
      </c>
      <c r="M42" s="28"/>
      <c r="N42" s="28"/>
      <c r="O42" s="131"/>
      <c r="P42" s="28">
        <v>41097</v>
      </c>
      <c r="Q42" s="131">
        <v>41097</v>
      </c>
      <c r="R42" s="28"/>
      <c r="S42" s="28"/>
      <c r="T42" s="131"/>
      <c r="U42" s="28"/>
      <c r="V42" s="28"/>
      <c r="W42" s="131"/>
      <c r="AA42"/>
    </row>
    <row r="43" spans="1:27" ht="45" customHeight="1">
      <c r="A43" s="124">
        <v>11</v>
      </c>
      <c r="B43" s="106" t="s">
        <v>142</v>
      </c>
      <c r="C43" s="58" t="s">
        <v>72</v>
      </c>
      <c r="D43" s="28">
        <v>100660</v>
      </c>
      <c r="E43" s="28"/>
      <c r="F43" s="91">
        <f>I43+N43+P43+S43+V43</f>
        <v>100660</v>
      </c>
      <c r="G43" s="172">
        <f>K43+O43+Q43+T43+W43</f>
        <v>100660</v>
      </c>
      <c r="H43" s="28" t="s">
        <v>73</v>
      </c>
      <c r="I43" s="28">
        <v>100660</v>
      </c>
      <c r="J43" s="28">
        <v>100660</v>
      </c>
      <c r="K43" s="131">
        <v>100660</v>
      </c>
      <c r="L43" s="131">
        <v>100660</v>
      </c>
      <c r="M43" s="28"/>
      <c r="N43" s="28"/>
      <c r="O43" s="131"/>
      <c r="P43" s="28"/>
      <c r="Q43" s="131"/>
      <c r="R43" s="28"/>
      <c r="S43" s="28"/>
      <c r="T43" s="131"/>
      <c r="U43" s="28"/>
      <c r="V43" s="28"/>
      <c r="W43" s="131"/>
      <c r="AA43"/>
    </row>
    <row r="44" spans="1:27" ht="145.5" customHeight="1">
      <c r="A44" s="109">
        <v>12</v>
      </c>
      <c r="B44" s="106" t="s">
        <v>105</v>
      </c>
      <c r="C44" s="58" t="s">
        <v>84</v>
      </c>
      <c r="D44" s="28">
        <v>1355775</v>
      </c>
      <c r="E44" s="28">
        <v>300516</v>
      </c>
      <c r="F44" s="91">
        <f>I44+N44+P44+S44+V44</f>
        <v>1055259</v>
      </c>
      <c r="G44" s="172">
        <f>K44+O44+Q44+T44+W44</f>
        <v>354894</v>
      </c>
      <c r="H44" s="28"/>
      <c r="I44" s="28"/>
      <c r="J44" s="28"/>
      <c r="K44" s="131"/>
      <c r="L44" s="131"/>
      <c r="M44" s="28"/>
      <c r="N44" s="28"/>
      <c r="O44" s="131"/>
      <c r="P44" s="28">
        <v>4800</v>
      </c>
      <c r="Q44" s="131">
        <v>4800</v>
      </c>
      <c r="R44" s="28"/>
      <c r="S44" s="28"/>
      <c r="T44" s="131"/>
      <c r="U44" s="28">
        <v>42</v>
      </c>
      <c r="V44" s="28">
        <v>1050459</v>
      </c>
      <c r="W44" s="131">
        <v>350094</v>
      </c>
      <c r="AA44"/>
    </row>
    <row r="45" spans="1:27" ht="123.75" customHeight="1">
      <c r="A45" s="109"/>
      <c r="B45" s="127" t="s">
        <v>124</v>
      </c>
      <c r="C45" s="153" t="s">
        <v>72</v>
      </c>
      <c r="D45" s="126">
        <v>0</v>
      </c>
      <c r="E45" s="126"/>
      <c r="F45" s="164">
        <f>I45+N45+P45+S45+V45</f>
        <v>0</v>
      </c>
      <c r="G45" s="172">
        <f>K45+O45+Q45+T45+W45</f>
        <v>0</v>
      </c>
      <c r="H45" s="126"/>
      <c r="I45" s="126">
        <v>0</v>
      </c>
      <c r="J45" s="126">
        <v>0</v>
      </c>
      <c r="K45" s="154">
        <v>0</v>
      </c>
      <c r="L45" s="154">
        <v>0</v>
      </c>
      <c r="M45" s="28"/>
      <c r="N45" s="28"/>
      <c r="O45" s="131"/>
      <c r="P45" s="28"/>
      <c r="Q45" s="131"/>
      <c r="R45" s="28"/>
      <c r="S45" s="28"/>
      <c r="T45" s="131"/>
      <c r="U45" s="28"/>
      <c r="V45" s="28"/>
      <c r="W45" s="131"/>
      <c r="AA45"/>
    </row>
    <row r="46" spans="1:27" ht="15" customHeight="1">
      <c r="A46" s="111" t="s">
        <v>18</v>
      </c>
      <c r="B46" s="203" t="s">
        <v>37</v>
      </c>
      <c r="C46" s="94"/>
      <c r="D46" s="94">
        <f>D47</f>
        <v>33900</v>
      </c>
      <c r="E46" s="94"/>
      <c r="F46" s="94">
        <f>F47</f>
        <v>17400</v>
      </c>
      <c r="G46" s="94">
        <f>G47</f>
        <v>17400</v>
      </c>
      <c r="H46" s="94"/>
      <c r="I46" s="94">
        <f>I47</f>
        <v>17400</v>
      </c>
      <c r="J46" s="94">
        <f>J47</f>
        <v>17400</v>
      </c>
      <c r="K46" s="94">
        <f>K47</f>
        <v>17400</v>
      </c>
      <c r="L46" s="94">
        <f>L47</f>
        <v>17400</v>
      </c>
      <c r="M46" s="94"/>
      <c r="N46" s="94">
        <f>N47</f>
        <v>0</v>
      </c>
      <c r="O46" s="94">
        <f>O47</f>
        <v>0</v>
      </c>
      <c r="P46" s="94">
        <f>P47</f>
        <v>0</v>
      </c>
      <c r="Q46" s="94">
        <f>Q47</f>
        <v>0</v>
      </c>
      <c r="R46" s="94"/>
      <c r="S46" s="94">
        <f>S47</f>
        <v>0</v>
      </c>
      <c r="T46" s="94">
        <f>T47</f>
        <v>0</v>
      </c>
      <c r="U46" s="94"/>
      <c r="V46" s="94">
        <f>V47</f>
        <v>0</v>
      </c>
      <c r="W46" s="94">
        <f>W47</f>
        <v>0</v>
      </c>
      <c r="AA46"/>
    </row>
    <row r="47" spans="1:27" ht="15" customHeight="1">
      <c r="A47" s="109"/>
      <c r="B47" s="69" t="s">
        <v>23</v>
      </c>
      <c r="C47" s="13"/>
      <c r="D47" s="28">
        <f>D48+D49+D50+D51+D52</f>
        <v>33900</v>
      </c>
      <c r="E47" s="28"/>
      <c r="F47" s="91">
        <f>F48+F49+F50+F51+F52</f>
        <v>17400</v>
      </c>
      <c r="G47" s="172">
        <f>G48+G49+G50+G51+G52</f>
        <v>17400</v>
      </c>
      <c r="H47" s="1"/>
      <c r="I47" s="28">
        <f>I48+I49+I50+I51+I52</f>
        <v>17400</v>
      </c>
      <c r="J47" s="28">
        <f>J48+J49+J50+J51+J52</f>
        <v>17400</v>
      </c>
      <c r="K47" s="131">
        <f>K48+K49+K50+K51+K52</f>
        <v>17400</v>
      </c>
      <c r="L47" s="131">
        <f>L48+L49+L50+L51+L52</f>
        <v>17400</v>
      </c>
      <c r="M47" s="2"/>
      <c r="N47" s="28">
        <f>N48+N49+N50+N51+N52</f>
        <v>0</v>
      </c>
      <c r="O47" s="131">
        <f>O48+O49+O50+O51+O52</f>
        <v>0</v>
      </c>
      <c r="P47" s="28">
        <f>P48+P49+P50+P51+P52</f>
        <v>0</v>
      </c>
      <c r="Q47" s="131">
        <f>Q48+Q49+Q50+Q51+Q52</f>
        <v>0</v>
      </c>
      <c r="R47" s="28"/>
      <c r="S47" s="28">
        <f>S48+S49+S50+S51+S52</f>
        <v>0</v>
      </c>
      <c r="T47" s="131">
        <f>T48+T49+T50+T51+T52</f>
        <v>0</v>
      </c>
      <c r="U47" s="2"/>
      <c r="V47" s="28">
        <f>V48+V49+V50+V51+V52</f>
        <v>0</v>
      </c>
      <c r="W47" s="131">
        <f>W48+W49+W50+W51+W52</f>
        <v>0</v>
      </c>
      <c r="AA47"/>
    </row>
    <row r="48" spans="1:27" ht="53.25" customHeight="1">
      <c r="A48" s="109">
        <v>13</v>
      </c>
      <c r="B48" s="106" t="s">
        <v>80</v>
      </c>
      <c r="C48" s="1" t="s">
        <v>119</v>
      </c>
      <c r="D48" s="28">
        <v>33900</v>
      </c>
      <c r="E48" s="28"/>
      <c r="F48" s="163">
        <f>I48+N48+P48+S48+V48</f>
        <v>17400</v>
      </c>
      <c r="G48" s="174">
        <f>K48+O48+Q48+T48+W48</f>
        <v>17400</v>
      </c>
      <c r="H48" s="1"/>
      <c r="I48" s="28">
        <v>17400</v>
      </c>
      <c r="J48" s="28">
        <v>17400</v>
      </c>
      <c r="K48" s="201">
        <v>17400</v>
      </c>
      <c r="L48" s="201">
        <v>17400</v>
      </c>
      <c r="M48" s="2"/>
      <c r="N48" s="28"/>
      <c r="O48" s="131"/>
      <c r="P48" s="28"/>
      <c r="Q48" s="131"/>
      <c r="R48" s="28"/>
      <c r="S48" s="28"/>
      <c r="T48" s="131"/>
      <c r="U48" s="2"/>
      <c r="V48" s="23"/>
      <c r="W48" s="150"/>
      <c r="AA48"/>
    </row>
    <row r="49" spans="1:27" ht="19.5" customHeight="1" hidden="1">
      <c r="A49" s="109"/>
      <c r="B49" s="106"/>
      <c r="C49" s="1"/>
      <c r="D49" s="28"/>
      <c r="E49" s="28"/>
      <c r="F49" s="163"/>
      <c r="G49" s="174"/>
      <c r="H49" s="1"/>
      <c r="I49" s="28"/>
      <c r="J49" s="28"/>
      <c r="K49" s="131"/>
      <c r="L49" s="131"/>
      <c r="M49" s="2"/>
      <c r="N49" s="28"/>
      <c r="O49" s="131"/>
      <c r="P49" s="28"/>
      <c r="Q49" s="131"/>
      <c r="R49" s="28"/>
      <c r="S49" s="28"/>
      <c r="T49" s="131"/>
      <c r="U49" s="2"/>
      <c r="V49" s="23"/>
      <c r="W49" s="150"/>
      <c r="AA49"/>
    </row>
    <row r="50" spans="1:27" ht="21.75" customHeight="1" hidden="1">
      <c r="A50" s="109"/>
      <c r="B50" s="106"/>
      <c r="C50" s="1"/>
      <c r="D50" s="28"/>
      <c r="E50" s="28"/>
      <c r="F50" s="163"/>
      <c r="G50" s="174"/>
      <c r="H50" s="1"/>
      <c r="I50" s="28"/>
      <c r="J50" s="28"/>
      <c r="K50" s="131"/>
      <c r="L50" s="131"/>
      <c r="M50" s="2"/>
      <c r="N50" s="28"/>
      <c r="O50" s="131"/>
      <c r="P50" s="28"/>
      <c r="Q50" s="131"/>
      <c r="R50" s="28"/>
      <c r="S50" s="28"/>
      <c r="T50" s="131"/>
      <c r="U50" s="2"/>
      <c r="V50" s="23"/>
      <c r="W50" s="150"/>
      <c r="AA50"/>
    </row>
    <row r="51" spans="1:27" ht="15.75" hidden="1">
      <c r="A51" s="109"/>
      <c r="B51" s="106"/>
      <c r="C51" s="1"/>
      <c r="D51" s="28"/>
      <c r="E51" s="28"/>
      <c r="F51" s="163"/>
      <c r="G51" s="174"/>
      <c r="H51" s="1"/>
      <c r="I51" s="28"/>
      <c r="J51" s="28"/>
      <c r="K51" s="131"/>
      <c r="L51" s="131"/>
      <c r="M51" s="2"/>
      <c r="N51" s="28"/>
      <c r="O51" s="131"/>
      <c r="P51" s="28"/>
      <c r="Q51" s="131"/>
      <c r="R51" s="28"/>
      <c r="S51" s="28"/>
      <c r="T51" s="131"/>
      <c r="U51" s="2"/>
      <c r="V51" s="23"/>
      <c r="W51" s="150"/>
      <c r="AA51"/>
    </row>
    <row r="52" spans="1:27" ht="62.25" customHeight="1">
      <c r="A52" s="112"/>
      <c r="B52" s="106" t="s">
        <v>83</v>
      </c>
      <c r="C52" s="1" t="s">
        <v>72</v>
      </c>
      <c r="D52" s="28">
        <v>0</v>
      </c>
      <c r="E52" s="28"/>
      <c r="F52" s="163">
        <f>I52+N52+P52+S52+V52</f>
        <v>0</v>
      </c>
      <c r="G52" s="174">
        <f>K52+O52+Q52+T52+W52</f>
        <v>0</v>
      </c>
      <c r="H52" s="1"/>
      <c r="I52" s="28">
        <v>0</v>
      </c>
      <c r="J52" s="28">
        <v>0</v>
      </c>
      <c r="K52" s="131">
        <v>0</v>
      </c>
      <c r="L52" s="131">
        <v>0</v>
      </c>
      <c r="M52" s="2"/>
      <c r="N52" s="28"/>
      <c r="O52" s="131"/>
      <c r="P52" s="28"/>
      <c r="Q52" s="131"/>
      <c r="R52" s="28"/>
      <c r="S52" s="28"/>
      <c r="T52" s="131"/>
      <c r="U52" s="2"/>
      <c r="V52" s="23"/>
      <c r="W52" s="150"/>
      <c r="AA52"/>
    </row>
    <row r="53" spans="1:27" ht="29.25" customHeight="1">
      <c r="A53" s="111" t="s">
        <v>19</v>
      </c>
      <c r="B53" s="203" t="s">
        <v>38</v>
      </c>
      <c r="C53" s="94"/>
      <c r="D53" s="99">
        <f>D54</f>
        <v>2764000</v>
      </c>
      <c r="E53" s="99">
        <f>E54</f>
        <v>954000</v>
      </c>
      <c r="F53" s="99">
        <f>F54</f>
        <v>310000</v>
      </c>
      <c r="G53" s="99">
        <f>G54</f>
        <v>10000</v>
      </c>
      <c r="H53" s="94"/>
      <c r="I53" s="99">
        <f>I54</f>
        <v>1800000</v>
      </c>
      <c r="J53" s="99">
        <f>J54</f>
        <v>0</v>
      </c>
      <c r="K53" s="99">
        <f>K54</f>
        <v>0</v>
      </c>
      <c r="L53" s="99">
        <f>L54</f>
        <v>0</v>
      </c>
      <c r="M53" s="99"/>
      <c r="N53" s="99">
        <f>N54</f>
        <v>0</v>
      </c>
      <c r="O53" s="99">
        <f>O54</f>
        <v>0</v>
      </c>
      <c r="P53" s="99">
        <f>P54</f>
        <v>10000</v>
      </c>
      <c r="Q53" s="99">
        <f>Q54</f>
        <v>10000</v>
      </c>
      <c r="R53" s="99"/>
      <c r="S53" s="99">
        <f>S54</f>
        <v>0</v>
      </c>
      <c r="T53" s="99">
        <f>T54</f>
        <v>0</v>
      </c>
      <c r="U53" s="99"/>
      <c r="V53" s="99">
        <f>V54</f>
        <v>0</v>
      </c>
      <c r="W53" s="99">
        <f>W54</f>
        <v>0</v>
      </c>
      <c r="AA53"/>
    </row>
    <row r="54" spans="1:27" ht="15" customHeight="1">
      <c r="A54" s="109"/>
      <c r="B54" s="5" t="s">
        <v>24</v>
      </c>
      <c r="C54" s="1"/>
      <c r="D54" s="28">
        <f>D55+D56+D57+D58</f>
        <v>2764000</v>
      </c>
      <c r="E54" s="28">
        <f>E55</f>
        <v>954000</v>
      </c>
      <c r="F54" s="91">
        <f>F55+F56+F57+F58</f>
        <v>310000</v>
      </c>
      <c r="G54" s="172">
        <f>G55+G56+G57+G58</f>
        <v>10000</v>
      </c>
      <c r="H54" s="1"/>
      <c r="I54" s="28">
        <f>I55+I56+I57+I58</f>
        <v>1800000</v>
      </c>
      <c r="J54" s="245">
        <f>J55+J56+J57+J58</f>
        <v>0</v>
      </c>
      <c r="K54" s="245">
        <f>K55+K56+K57+K58</f>
        <v>0</v>
      </c>
      <c r="L54" s="245">
        <f>L55+L56+L57+L58</f>
        <v>0</v>
      </c>
      <c r="M54" s="2"/>
      <c r="N54" s="28">
        <f>N55+N56+N57+N58</f>
        <v>0</v>
      </c>
      <c r="O54" s="245">
        <f>O55+O56+O57+O58</f>
        <v>0</v>
      </c>
      <c r="P54" s="28">
        <f>P55+P56+P57+P58</f>
        <v>10000</v>
      </c>
      <c r="Q54" s="245">
        <f>Q55+Q56+Q57+Q58</f>
        <v>10000</v>
      </c>
      <c r="R54" s="28"/>
      <c r="S54" s="28">
        <f>S55+S56</f>
        <v>0</v>
      </c>
      <c r="T54" s="131">
        <f>T55+T56</f>
        <v>0</v>
      </c>
      <c r="U54" s="28"/>
      <c r="V54" s="28">
        <f>V55+V56</f>
        <v>0</v>
      </c>
      <c r="W54" s="131">
        <f>W55+W56</f>
        <v>0</v>
      </c>
      <c r="AA54"/>
    </row>
    <row r="55" spans="1:27" ht="119.25" customHeight="1">
      <c r="A55" s="109">
        <v>14</v>
      </c>
      <c r="B55" s="106" t="s">
        <v>129</v>
      </c>
      <c r="C55" s="13" t="s">
        <v>84</v>
      </c>
      <c r="D55" s="105">
        <v>964000</v>
      </c>
      <c r="E55" s="105">
        <v>954000</v>
      </c>
      <c r="F55" s="163">
        <f>I55+N55+P55+S55+V55</f>
        <v>10000</v>
      </c>
      <c r="G55" s="174">
        <f>K55+O55+Q55+T55+W55</f>
        <v>10000</v>
      </c>
      <c r="H55" s="1"/>
      <c r="I55" s="28">
        <v>0</v>
      </c>
      <c r="J55" s="28">
        <v>0</v>
      </c>
      <c r="K55" s="131">
        <v>0</v>
      </c>
      <c r="L55" s="131">
        <v>0</v>
      </c>
      <c r="M55" s="2"/>
      <c r="N55" s="28"/>
      <c r="O55" s="131"/>
      <c r="P55" s="28">
        <v>10000</v>
      </c>
      <c r="Q55" s="131">
        <v>10000</v>
      </c>
      <c r="R55" s="28"/>
      <c r="S55" s="28"/>
      <c r="T55" s="131"/>
      <c r="U55" s="2"/>
      <c r="V55" s="23"/>
      <c r="W55" s="150"/>
      <c r="AA55"/>
    </row>
    <row r="56" spans="1:27" ht="107.25" customHeight="1">
      <c r="A56" s="112"/>
      <c r="B56" s="127" t="s">
        <v>123</v>
      </c>
      <c r="C56" s="13" t="s">
        <v>72</v>
      </c>
      <c r="D56" s="28">
        <v>0</v>
      </c>
      <c r="E56" s="28"/>
      <c r="F56" s="163">
        <f>I56+N56+P56+S56+V56</f>
        <v>0</v>
      </c>
      <c r="G56" s="174">
        <f>K56+O56+Q56+T56+W56</f>
        <v>0</v>
      </c>
      <c r="H56" s="1"/>
      <c r="I56" s="28">
        <v>0</v>
      </c>
      <c r="J56" s="28">
        <v>0</v>
      </c>
      <c r="K56" s="131">
        <v>0</v>
      </c>
      <c r="L56" s="131">
        <v>0</v>
      </c>
      <c r="M56" s="2"/>
      <c r="N56" s="28"/>
      <c r="O56" s="131"/>
      <c r="P56" s="28"/>
      <c r="Q56" s="131"/>
      <c r="R56" s="28"/>
      <c r="S56" s="28"/>
      <c r="T56" s="131"/>
      <c r="U56" s="2"/>
      <c r="V56" s="23"/>
      <c r="W56" s="150"/>
      <c r="AA56"/>
    </row>
    <row r="57" spans="1:27" ht="66" customHeight="1">
      <c r="A57" s="227" t="s">
        <v>136</v>
      </c>
      <c r="B57" s="227" t="s">
        <v>159</v>
      </c>
      <c r="C57" s="13" t="s">
        <v>119</v>
      </c>
      <c r="D57" s="28">
        <v>300000</v>
      </c>
      <c r="E57" s="28">
        <v>0</v>
      </c>
      <c r="F57" s="163">
        <f>I57+N57+P57+S57+V57</f>
        <v>300000</v>
      </c>
      <c r="G57" s="174"/>
      <c r="H57" s="1" t="s">
        <v>76</v>
      </c>
      <c r="I57" s="28">
        <v>300000</v>
      </c>
      <c r="J57" s="28">
        <v>0</v>
      </c>
      <c r="K57" s="131">
        <v>0</v>
      </c>
      <c r="L57" s="131">
        <v>0</v>
      </c>
      <c r="M57" s="2"/>
      <c r="N57" s="28"/>
      <c r="O57" s="131"/>
      <c r="P57" s="28"/>
      <c r="Q57" s="131"/>
      <c r="R57" s="28"/>
      <c r="S57" s="28"/>
      <c r="T57" s="131"/>
      <c r="U57" s="2"/>
      <c r="V57" s="23"/>
      <c r="W57" s="150"/>
      <c r="AA57"/>
    </row>
    <row r="58" spans="1:23" s="238" customFormat="1" ht="46.5" customHeight="1">
      <c r="A58" s="227" t="s">
        <v>136</v>
      </c>
      <c r="B58" s="227" t="s">
        <v>171</v>
      </c>
      <c r="C58" s="241"/>
      <c r="D58" s="245">
        <v>1500000</v>
      </c>
      <c r="E58" s="245">
        <v>0</v>
      </c>
      <c r="F58" s="163"/>
      <c r="G58" s="174"/>
      <c r="H58" s="240" t="s">
        <v>172</v>
      </c>
      <c r="I58" s="245">
        <v>1500000</v>
      </c>
      <c r="J58" s="245">
        <v>0</v>
      </c>
      <c r="K58" s="131"/>
      <c r="L58" s="131"/>
      <c r="M58" s="240"/>
      <c r="N58" s="245"/>
      <c r="O58" s="131"/>
      <c r="P58" s="245"/>
      <c r="Q58" s="131"/>
      <c r="R58" s="245"/>
      <c r="S58" s="245"/>
      <c r="T58" s="131"/>
      <c r="U58" s="240"/>
      <c r="V58" s="244"/>
      <c r="W58" s="150"/>
    </row>
    <row r="59" spans="1:29" s="50" customFormat="1" ht="30">
      <c r="A59" s="110">
        <v>5200</v>
      </c>
      <c r="B59" s="95" t="s">
        <v>4</v>
      </c>
      <c r="C59" s="96"/>
      <c r="D59" s="83">
        <f>D60+D78+D82+D92+D95+D101+D140+D152</f>
        <v>4225900</v>
      </c>
      <c r="E59" s="83">
        <f>E60+E78+E82+E92+E95+E101+E140+E152</f>
        <v>1856027</v>
      </c>
      <c r="F59" s="83">
        <f>I59+N59+P59+S59+V59</f>
        <v>1624233</v>
      </c>
      <c r="G59" s="83">
        <f>K59+O59+Q59+T59+W59</f>
        <v>1366792</v>
      </c>
      <c r="H59" s="83"/>
      <c r="I59" s="83">
        <f>I60+I78+I82+I92+I95+I101+I140+I152</f>
        <v>691321</v>
      </c>
      <c r="J59" s="83">
        <f>J60+J78+J82+J92+J95+J101+J140+J152</f>
        <v>691321</v>
      </c>
      <c r="K59" s="83">
        <f>K60+K78+K82+K92+K95+K101+K140+K152</f>
        <v>669249</v>
      </c>
      <c r="L59" s="83">
        <f>L60+L78+L82+L92+L95+L101+L140+L152</f>
        <v>669249</v>
      </c>
      <c r="M59" s="83"/>
      <c r="N59" s="83">
        <f>N60+N78+N82+N92+N95+N101+N140+N152</f>
        <v>307204</v>
      </c>
      <c r="O59" s="83">
        <f>O60+O78+O82+O92+O95+O101+O140+O152</f>
        <v>307204</v>
      </c>
      <c r="P59" s="83">
        <f>P60+P78+P82+P92+P95+P101+P140+P152</f>
        <v>101430</v>
      </c>
      <c r="Q59" s="83">
        <f>Q60+Q78+Q82+Q92+Q95+Q101+Q140+Q152</f>
        <v>103689</v>
      </c>
      <c r="R59" s="83"/>
      <c r="S59" s="83">
        <f>S60+S78+S82+S92+S95+S101+S140+S152</f>
        <v>287644</v>
      </c>
      <c r="T59" s="83">
        <f>T60+T78+T82+T92+T95+T101+T140+T152</f>
        <v>284975</v>
      </c>
      <c r="U59" s="83"/>
      <c r="V59" s="83">
        <f>V60+V78+V82+V92+V95+V101+V140+V152</f>
        <v>236634</v>
      </c>
      <c r="W59" s="83">
        <f>W60+W78+W82+W92+W95+W101+W140+W152</f>
        <v>1675</v>
      </c>
      <c r="X59"/>
      <c r="Y59"/>
      <c r="Z59"/>
      <c r="AA59"/>
      <c r="AB59"/>
      <c r="AC59"/>
    </row>
    <row r="60" spans="1:27" ht="15">
      <c r="A60" s="111" t="s">
        <v>12</v>
      </c>
      <c r="B60" s="203" t="s">
        <v>31</v>
      </c>
      <c r="C60" s="94"/>
      <c r="D60" s="249">
        <f>D61+D65+D80</f>
        <v>22020</v>
      </c>
      <c r="E60" s="94"/>
      <c r="F60" s="99">
        <f>F61+F65+F80</f>
        <v>22020</v>
      </c>
      <c r="G60" s="249">
        <f>G61+G65+G80</f>
        <v>22020</v>
      </c>
      <c r="H60" s="94"/>
      <c r="I60" s="99">
        <f aca="true" t="shared" si="6" ref="I60:W60">I61+I63+I65+I67+I69+I71+I76</f>
        <v>16140</v>
      </c>
      <c r="J60" s="99">
        <f t="shared" si="6"/>
        <v>16140</v>
      </c>
      <c r="K60" s="99">
        <f t="shared" si="6"/>
        <v>16140</v>
      </c>
      <c r="L60" s="99">
        <f>L61+L63+L65+L67+L69+L71+L76</f>
        <v>16140</v>
      </c>
      <c r="M60" s="99"/>
      <c r="N60" s="99">
        <f t="shared" si="6"/>
        <v>0</v>
      </c>
      <c r="O60" s="99">
        <f t="shared" si="6"/>
        <v>0</v>
      </c>
      <c r="P60" s="99">
        <f>P61+P65+P80</f>
        <v>5880</v>
      </c>
      <c r="Q60" s="99">
        <f>Q61+Q65+Q80</f>
        <v>5880</v>
      </c>
      <c r="R60" s="99"/>
      <c r="S60" s="99">
        <f>S61+S65+S80</f>
        <v>0</v>
      </c>
      <c r="T60" s="99">
        <f>T61+T65+T80</f>
        <v>0</v>
      </c>
      <c r="U60" s="99"/>
      <c r="V60" s="99">
        <f t="shared" si="6"/>
        <v>0</v>
      </c>
      <c r="W60" s="99">
        <f t="shared" si="6"/>
        <v>0</v>
      </c>
      <c r="AA60"/>
    </row>
    <row r="61" spans="1:29" s="50" customFormat="1" ht="30">
      <c r="A61" s="215">
        <v>5201</v>
      </c>
      <c r="B61" s="61" t="s">
        <v>26</v>
      </c>
      <c r="C61" s="62"/>
      <c r="D61" s="52">
        <f>D62</f>
        <v>0</v>
      </c>
      <c r="E61" s="52"/>
      <c r="F61" s="52">
        <f>I61+N61+P61+S61+V61</f>
        <v>0</v>
      </c>
      <c r="G61" s="52">
        <f>G62</f>
        <v>0</v>
      </c>
      <c r="H61" s="52"/>
      <c r="I61" s="52">
        <f>I62</f>
        <v>0</v>
      </c>
      <c r="J61" s="52">
        <f>J62</f>
        <v>0</v>
      </c>
      <c r="K61" s="52">
        <f>K62</f>
        <v>0</v>
      </c>
      <c r="L61" s="52">
        <f>L62</f>
        <v>0</v>
      </c>
      <c r="M61" s="52"/>
      <c r="N61" s="52">
        <f>N62</f>
        <v>0</v>
      </c>
      <c r="O61" s="52">
        <f>O62</f>
        <v>0</v>
      </c>
      <c r="P61" s="52"/>
      <c r="Q61" s="52">
        <f>Q62</f>
        <v>0</v>
      </c>
      <c r="R61" s="52"/>
      <c r="S61" s="52">
        <f>S62</f>
        <v>0</v>
      </c>
      <c r="T61" s="52">
        <f>T62</f>
        <v>0</v>
      </c>
      <c r="U61" s="52"/>
      <c r="V61" s="52">
        <f>V62</f>
        <v>0</v>
      </c>
      <c r="W61" s="52">
        <f>W62</f>
        <v>0</v>
      </c>
      <c r="X61"/>
      <c r="Y61"/>
      <c r="Z61"/>
      <c r="AA61"/>
      <c r="AB61"/>
      <c r="AC61"/>
    </row>
    <row r="62" spans="1:29" s="50" customFormat="1" ht="30">
      <c r="A62" s="217"/>
      <c r="B62" s="106" t="s">
        <v>85</v>
      </c>
      <c r="C62" s="54" t="s">
        <v>72</v>
      </c>
      <c r="D62" s="49">
        <v>0</v>
      </c>
      <c r="E62" s="49"/>
      <c r="F62" s="92">
        <f>I62+N62+P62+S62+V62</f>
        <v>0</v>
      </c>
      <c r="G62" s="174">
        <f>K62+O62+Q62+T62+W62</f>
        <v>0</v>
      </c>
      <c r="H62" s="56"/>
      <c r="I62" s="55">
        <v>0</v>
      </c>
      <c r="J62" s="55">
        <v>0</v>
      </c>
      <c r="K62" s="133">
        <v>0</v>
      </c>
      <c r="L62" s="133">
        <v>0</v>
      </c>
      <c r="M62" s="56"/>
      <c r="N62" s="55"/>
      <c r="O62" s="133"/>
      <c r="P62" s="55"/>
      <c r="Q62" s="133"/>
      <c r="R62" s="55"/>
      <c r="S62" s="55"/>
      <c r="T62" s="133"/>
      <c r="U62" s="56"/>
      <c r="V62" s="57"/>
      <c r="W62" s="151"/>
      <c r="X62"/>
      <c r="Y62"/>
      <c r="Z62"/>
      <c r="AA62"/>
      <c r="AB62"/>
      <c r="AC62"/>
    </row>
    <row r="63" spans="1:29" s="50" customFormat="1" ht="15" hidden="1">
      <c r="A63" s="215">
        <v>5202</v>
      </c>
      <c r="B63" s="61" t="s">
        <v>47</v>
      </c>
      <c r="C63" s="62"/>
      <c r="D63" s="52"/>
      <c r="E63" s="52"/>
      <c r="F63" s="91">
        <f>I63+N63+P63+S63+V63</f>
        <v>0</v>
      </c>
      <c r="G63" s="172"/>
      <c r="H63" s="64"/>
      <c r="I63" s="63"/>
      <c r="J63" s="63"/>
      <c r="K63" s="133"/>
      <c r="L63" s="133"/>
      <c r="M63" s="64"/>
      <c r="N63" s="63"/>
      <c r="O63" s="133"/>
      <c r="P63" s="63"/>
      <c r="Q63" s="133"/>
      <c r="R63" s="63"/>
      <c r="S63" s="63"/>
      <c r="T63" s="133"/>
      <c r="U63" s="64"/>
      <c r="V63" s="65"/>
      <c r="W63" s="151"/>
      <c r="X63"/>
      <c r="Y63"/>
      <c r="Z63"/>
      <c r="AA63"/>
      <c r="AB63"/>
      <c r="AC63"/>
    </row>
    <row r="64" spans="1:29" s="50" customFormat="1" ht="15" hidden="1">
      <c r="A64" s="217"/>
      <c r="B64" s="53" t="s">
        <v>51</v>
      </c>
      <c r="C64" s="54"/>
      <c r="D64" s="49"/>
      <c r="E64" s="49"/>
      <c r="F64" s="92"/>
      <c r="G64" s="175"/>
      <c r="H64" s="56"/>
      <c r="I64" s="55"/>
      <c r="J64" s="55"/>
      <c r="K64" s="133"/>
      <c r="L64" s="133"/>
      <c r="M64" s="56"/>
      <c r="N64" s="55"/>
      <c r="O64" s="133"/>
      <c r="P64" s="55"/>
      <c r="Q64" s="133"/>
      <c r="R64" s="55"/>
      <c r="S64" s="55"/>
      <c r="T64" s="133"/>
      <c r="U64" s="56"/>
      <c r="V64" s="57"/>
      <c r="W64" s="151"/>
      <c r="X64"/>
      <c r="Y64"/>
      <c r="Z64"/>
      <c r="AA64"/>
      <c r="AB64"/>
      <c r="AC64"/>
    </row>
    <row r="65" spans="1:29" s="50" customFormat="1" ht="30">
      <c r="A65" s="215">
        <v>5203</v>
      </c>
      <c r="B65" s="61" t="s">
        <v>27</v>
      </c>
      <c r="C65" s="62"/>
      <c r="D65" s="52">
        <f>D66</f>
        <v>16140</v>
      </c>
      <c r="E65" s="52"/>
      <c r="F65" s="52">
        <f>I65+N65+P65+V65</f>
        <v>16140</v>
      </c>
      <c r="G65" s="52">
        <f>G66</f>
        <v>16140</v>
      </c>
      <c r="H65" s="52"/>
      <c r="I65" s="52">
        <f>I66</f>
        <v>16140</v>
      </c>
      <c r="J65" s="52">
        <f>J66</f>
        <v>16140</v>
      </c>
      <c r="K65" s="52">
        <f>K66</f>
        <v>16140</v>
      </c>
      <c r="L65" s="52">
        <f>L66</f>
        <v>16140</v>
      </c>
      <c r="M65" s="52"/>
      <c r="N65" s="52">
        <f>N66</f>
        <v>0</v>
      </c>
      <c r="O65" s="52">
        <f>O66</f>
        <v>0</v>
      </c>
      <c r="P65" s="52">
        <f>P66</f>
        <v>0</v>
      </c>
      <c r="Q65" s="52">
        <f>Q66</f>
        <v>0</v>
      </c>
      <c r="R65" s="52"/>
      <c r="S65" s="52">
        <f>S66</f>
        <v>0</v>
      </c>
      <c r="T65" s="52">
        <f>T66</f>
        <v>0</v>
      </c>
      <c r="U65" s="52"/>
      <c r="V65" s="52">
        <f>V66</f>
        <v>0</v>
      </c>
      <c r="W65" s="52">
        <f>W66</f>
        <v>0</v>
      </c>
      <c r="X65"/>
      <c r="Y65"/>
      <c r="Z65"/>
      <c r="AA65"/>
      <c r="AB65"/>
      <c r="AC65"/>
    </row>
    <row r="66" spans="1:29" s="50" customFormat="1" ht="69.75" customHeight="1">
      <c r="A66" s="217">
        <v>15</v>
      </c>
      <c r="B66" s="206" t="s">
        <v>86</v>
      </c>
      <c r="C66" s="54" t="s">
        <v>72</v>
      </c>
      <c r="D66" s="49">
        <v>16140</v>
      </c>
      <c r="E66" s="49"/>
      <c r="F66" s="91">
        <f>I66+N66+P66+V66</f>
        <v>16140</v>
      </c>
      <c r="G66" s="174">
        <f>K66+O66+Q66+T66+W66</f>
        <v>16140</v>
      </c>
      <c r="H66" s="56" t="s">
        <v>73</v>
      </c>
      <c r="I66" s="55">
        <v>16140</v>
      </c>
      <c r="J66" s="55">
        <v>16140</v>
      </c>
      <c r="K66" s="131">
        <v>16140</v>
      </c>
      <c r="L66" s="131">
        <v>16140</v>
      </c>
      <c r="M66" s="56"/>
      <c r="N66" s="55"/>
      <c r="O66" s="133"/>
      <c r="P66" s="55"/>
      <c r="Q66" s="133"/>
      <c r="R66" s="55"/>
      <c r="S66" s="55"/>
      <c r="T66" s="131"/>
      <c r="U66" s="56"/>
      <c r="V66" s="57"/>
      <c r="W66" s="151"/>
      <c r="X66"/>
      <c r="Y66"/>
      <c r="Z66"/>
      <c r="AA66"/>
      <c r="AB66"/>
      <c r="AC66"/>
    </row>
    <row r="67" spans="1:29" s="50" customFormat="1" ht="15" hidden="1">
      <c r="A67" s="215">
        <v>5204</v>
      </c>
      <c r="B67" s="61" t="s">
        <v>28</v>
      </c>
      <c r="C67" s="62"/>
      <c r="D67" s="52"/>
      <c r="E67" s="52"/>
      <c r="F67" s="91"/>
      <c r="G67" s="172"/>
      <c r="H67" s="64"/>
      <c r="I67" s="63"/>
      <c r="J67" s="63"/>
      <c r="K67" s="133"/>
      <c r="L67" s="133"/>
      <c r="M67" s="64"/>
      <c r="N67" s="63"/>
      <c r="O67" s="133"/>
      <c r="P67" s="63"/>
      <c r="Q67" s="133"/>
      <c r="R67" s="63"/>
      <c r="S67" s="63"/>
      <c r="T67" s="133"/>
      <c r="U67" s="64"/>
      <c r="V67" s="65"/>
      <c r="W67" s="151"/>
      <c r="X67"/>
      <c r="Y67"/>
      <c r="Z67"/>
      <c r="AA67"/>
      <c r="AB67"/>
      <c r="AC67"/>
    </row>
    <row r="68" spans="1:29" s="50" customFormat="1" ht="15" hidden="1">
      <c r="A68" s="217"/>
      <c r="B68" s="53" t="s">
        <v>51</v>
      </c>
      <c r="C68" s="54"/>
      <c r="D68" s="49"/>
      <c r="E68" s="49"/>
      <c r="F68" s="92"/>
      <c r="G68" s="175"/>
      <c r="H68" s="56"/>
      <c r="I68" s="55"/>
      <c r="J68" s="55"/>
      <c r="K68" s="133"/>
      <c r="L68" s="133"/>
      <c r="M68" s="56"/>
      <c r="N68" s="55"/>
      <c r="O68" s="133"/>
      <c r="P68" s="55"/>
      <c r="Q68" s="133"/>
      <c r="R68" s="55"/>
      <c r="S68" s="55"/>
      <c r="T68" s="133"/>
      <c r="U68" s="56"/>
      <c r="V68" s="57"/>
      <c r="W68" s="151"/>
      <c r="X68"/>
      <c r="Y68"/>
      <c r="Z68"/>
      <c r="AA68"/>
      <c r="AB68"/>
      <c r="AC68"/>
    </row>
    <row r="69" spans="1:29" s="50" customFormat="1" ht="15" hidden="1">
      <c r="A69" s="215">
        <v>5205</v>
      </c>
      <c r="B69" s="61" t="s">
        <v>29</v>
      </c>
      <c r="C69" s="62"/>
      <c r="D69" s="52"/>
      <c r="E69" s="52"/>
      <c r="F69" s="91"/>
      <c r="G69" s="172"/>
      <c r="H69" s="64"/>
      <c r="I69" s="63"/>
      <c r="J69" s="63"/>
      <c r="K69" s="133"/>
      <c r="L69" s="133"/>
      <c r="M69" s="64"/>
      <c r="N69" s="63"/>
      <c r="O69" s="133"/>
      <c r="P69" s="63"/>
      <c r="Q69" s="133"/>
      <c r="R69" s="63"/>
      <c r="S69" s="63"/>
      <c r="T69" s="133"/>
      <c r="U69" s="64"/>
      <c r="V69" s="65"/>
      <c r="W69" s="151"/>
      <c r="X69"/>
      <c r="Y69"/>
      <c r="Z69"/>
      <c r="AA69"/>
      <c r="AB69"/>
      <c r="AC69"/>
    </row>
    <row r="70" spans="1:29" s="50" customFormat="1" ht="15" hidden="1">
      <c r="A70" s="217"/>
      <c r="B70" s="53" t="s">
        <v>51</v>
      </c>
      <c r="C70" s="54"/>
      <c r="D70" s="49"/>
      <c r="E70" s="49"/>
      <c r="F70" s="92"/>
      <c r="G70" s="175"/>
      <c r="H70" s="56"/>
      <c r="I70" s="55"/>
      <c r="J70" s="55"/>
      <c r="K70" s="133"/>
      <c r="L70" s="133"/>
      <c r="M70" s="56"/>
      <c r="N70" s="55"/>
      <c r="O70" s="133"/>
      <c r="P70" s="55"/>
      <c r="Q70" s="133"/>
      <c r="R70" s="55"/>
      <c r="S70" s="55"/>
      <c r="T70" s="133"/>
      <c r="U70" s="56"/>
      <c r="V70" s="57"/>
      <c r="W70" s="151"/>
      <c r="X70"/>
      <c r="Y70"/>
      <c r="Z70"/>
      <c r="AA70"/>
      <c r="AB70"/>
      <c r="AC70"/>
    </row>
    <row r="71" spans="1:29" s="50" customFormat="1" ht="30" hidden="1">
      <c r="A71" s="215">
        <v>5206</v>
      </c>
      <c r="B71" s="61" t="s">
        <v>48</v>
      </c>
      <c r="C71" s="62"/>
      <c r="D71" s="52"/>
      <c r="E71" s="52"/>
      <c r="F71" s="91"/>
      <c r="G71" s="172"/>
      <c r="H71" s="64"/>
      <c r="I71" s="63"/>
      <c r="J71" s="63"/>
      <c r="K71" s="133"/>
      <c r="L71" s="133"/>
      <c r="M71" s="64"/>
      <c r="N71" s="63"/>
      <c r="O71" s="133"/>
      <c r="P71" s="63"/>
      <c r="Q71" s="133"/>
      <c r="R71" s="63"/>
      <c r="S71" s="63"/>
      <c r="T71" s="133"/>
      <c r="U71" s="64"/>
      <c r="V71" s="65"/>
      <c r="W71" s="151"/>
      <c r="X71"/>
      <c r="Y71"/>
      <c r="Z71"/>
      <c r="AA71"/>
      <c r="AB71"/>
      <c r="AC71"/>
    </row>
    <row r="72" spans="1:29" s="50" customFormat="1" ht="15" hidden="1">
      <c r="A72" s="217"/>
      <c r="B72" s="53" t="s">
        <v>52</v>
      </c>
      <c r="C72" s="54"/>
      <c r="D72" s="49"/>
      <c r="E72" s="49"/>
      <c r="F72" s="92"/>
      <c r="G72" s="175"/>
      <c r="H72" s="56"/>
      <c r="I72" s="55"/>
      <c r="J72" s="55"/>
      <c r="K72" s="133"/>
      <c r="L72" s="133"/>
      <c r="M72" s="56"/>
      <c r="N72" s="55"/>
      <c r="O72" s="133"/>
      <c r="P72" s="55"/>
      <c r="Q72" s="133"/>
      <c r="R72" s="55"/>
      <c r="S72" s="55"/>
      <c r="T72" s="133"/>
      <c r="U72" s="56"/>
      <c r="V72" s="57"/>
      <c r="W72" s="151"/>
      <c r="X72"/>
      <c r="Y72"/>
      <c r="Z72"/>
      <c r="AA72"/>
      <c r="AB72"/>
      <c r="AC72"/>
    </row>
    <row r="73" spans="1:29" s="50" customFormat="1" ht="15" hidden="1">
      <c r="A73" s="217"/>
      <c r="B73" s="53" t="s">
        <v>51</v>
      </c>
      <c r="C73" s="54"/>
      <c r="D73" s="49"/>
      <c r="E73" s="49"/>
      <c r="F73" s="91"/>
      <c r="G73" s="172"/>
      <c r="H73" s="56"/>
      <c r="I73" s="55"/>
      <c r="J73" s="55"/>
      <c r="K73" s="133"/>
      <c r="L73" s="133"/>
      <c r="M73" s="56"/>
      <c r="N73" s="55"/>
      <c r="O73" s="133"/>
      <c r="P73" s="55"/>
      <c r="Q73" s="133"/>
      <c r="R73" s="55"/>
      <c r="S73" s="55"/>
      <c r="T73" s="133"/>
      <c r="U73" s="56"/>
      <c r="V73" s="57"/>
      <c r="W73" s="151"/>
      <c r="X73"/>
      <c r="Y73"/>
      <c r="Z73"/>
      <c r="AA73"/>
      <c r="AB73"/>
      <c r="AC73"/>
    </row>
    <row r="74" spans="1:29" s="50" customFormat="1" ht="15" hidden="1">
      <c r="A74" s="215"/>
      <c r="B74" s="61" t="s">
        <v>23</v>
      </c>
      <c r="C74" s="62"/>
      <c r="D74" s="52"/>
      <c r="E74" s="52"/>
      <c r="F74" s="91"/>
      <c r="G74" s="172"/>
      <c r="H74" s="64"/>
      <c r="I74" s="63"/>
      <c r="J74" s="63"/>
      <c r="K74" s="133"/>
      <c r="L74" s="133"/>
      <c r="M74" s="64"/>
      <c r="N74" s="63"/>
      <c r="O74" s="133"/>
      <c r="P74" s="63"/>
      <c r="Q74" s="133"/>
      <c r="R74" s="63"/>
      <c r="S74" s="63"/>
      <c r="T74" s="133"/>
      <c r="U74" s="64"/>
      <c r="V74" s="65"/>
      <c r="W74" s="151"/>
      <c r="X74"/>
      <c r="Y74"/>
      <c r="Z74"/>
      <c r="AA74"/>
      <c r="AB74"/>
      <c r="AC74"/>
    </row>
    <row r="75" spans="1:29" s="50" customFormat="1" ht="15" hidden="1">
      <c r="A75" s="217"/>
      <c r="B75" s="53" t="s">
        <v>51</v>
      </c>
      <c r="C75" s="54"/>
      <c r="D75" s="49"/>
      <c r="E75" s="49"/>
      <c r="F75" s="91"/>
      <c r="G75" s="172"/>
      <c r="H75" s="56"/>
      <c r="I75" s="55"/>
      <c r="J75" s="55"/>
      <c r="K75" s="133"/>
      <c r="L75" s="133"/>
      <c r="M75" s="56"/>
      <c r="N75" s="55"/>
      <c r="O75" s="133"/>
      <c r="P75" s="55"/>
      <c r="Q75" s="133"/>
      <c r="R75" s="55"/>
      <c r="S75" s="55"/>
      <c r="T75" s="133"/>
      <c r="U75" s="56"/>
      <c r="V75" s="57"/>
      <c r="W75" s="151"/>
      <c r="X75"/>
      <c r="Y75"/>
      <c r="Z75"/>
      <c r="AA75"/>
      <c r="AB75"/>
      <c r="AC75"/>
    </row>
    <row r="76" spans="1:29" s="50" customFormat="1" ht="15" hidden="1">
      <c r="A76" s="215">
        <v>5219</v>
      </c>
      <c r="B76" s="61" t="s">
        <v>30</v>
      </c>
      <c r="C76" s="62"/>
      <c r="D76" s="52"/>
      <c r="E76" s="52"/>
      <c r="F76" s="91"/>
      <c r="G76" s="172"/>
      <c r="H76" s="64"/>
      <c r="I76" s="63"/>
      <c r="J76" s="63"/>
      <c r="K76" s="133"/>
      <c r="L76" s="133"/>
      <c r="M76" s="66"/>
      <c r="N76" s="67"/>
      <c r="O76" s="141"/>
      <c r="P76" s="67"/>
      <c r="Q76" s="141"/>
      <c r="R76" s="67"/>
      <c r="S76" s="67"/>
      <c r="T76" s="141"/>
      <c r="U76" s="66"/>
      <c r="V76" s="68"/>
      <c r="W76" s="152"/>
      <c r="X76"/>
      <c r="Y76"/>
      <c r="Z76"/>
      <c r="AA76"/>
      <c r="AB76"/>
      <c r="AC76"/>
    </row>
    <row r="77" spans="1:29" s="50" customFormat="1" ht="15" hidden="1">
      <c r="A77" s="217"/>
      <c r="B77" s="53" t="s">
        <v>51</v>
      </c>
      <c r="C77" s="54"/>
      <c r="D77" s="49"/>
      <c r="E77" s="49"/>
      <c r="F77" s="92"/>
      <c r="G77" s="175"/>
      <c r="H77" s="56"/>
      <c r="I77" s="55"/>
      <c r="J77" s="55"/>
      <c r="K77" s="133"/>
      <c r="L77" s="133"/>
      <c r="M77" s="58"/>
      <c r="N77" s="59"/>
      <c r="O77" s="141"/>
      <c r="P77" s="59"/>
      <c r="Q77" s="141"/>
      <c r="R77" s="59"/>
      <c r="S77" s="59"/>
      <c r="T77" s="141"/>
      <c r="U77" s="58"/>
      <c r="V77" s="60"/>
      <c r="W77" s="152"/>
      <c r="X77"/>
      <c r="Y77"/>
      <c r="Z77"/>
      <c r="AA77"/>
      <c r="AB77"/>
      <c r="AC77"/>
    </row>
    <row r="78" spans="1:27" ht="15" hidden="1">
      <c r="A78" s="111" t="s">
        <v>13</v>
      </c>
      <c r="B78" s="203" t="s">
        <v>32</v>
      </c>
      <c r="C78" s="94"/>
      <c r="D78" s="94"/>
      <c r="E78" s="94"/>
      <c r="F78" s="94"/>
      <c r="G78" s="173"/>
      <c r="H78" s="94"/>
      <c r="I78" s="94"/>
      <c r="J78" s="94"/>
      <c r="K78" s="132"/>
      <c r="L78" s="132"/>
      <c r="M78" s="94"/>
      <c r="N78" s="94"/>
      <c r="O78" s="132"/>
      <c r="P78" s="94"/>
      <c r="Q78" s="132"/>
      <c r="R78" s="94"/>
      <c r="S78" s="94"/>
      <c r="T78" s="132"/>
      <c r="U78" s="94"/>
      <c r="V78" s="94"/>
      <c r="W78" s="132"/>
      <c r="AA78"/>
    </row>
    <row r="79" spans="1:27" ht="15" hidden="1">
      <c r="A79" s="116"/>
      <c r="B79" s="16" t="s">
        <v>42</v>
      </c>
      <c r="C79" s="13"/>
      <c r="D79" s="28"/>
      <c r="E79" s="28"/>
      <c r="F79" s="92"/>
      <c r="G79" s="175"/>
      <c r="H79" s="8"/>
      <c r="I79" s="29"/>
      <c r="J79" s="29"/>
      <c r="K79" s="133"/>
      <c r="L79" s="133"/>
      <c r="M79" s="2"/>
      <c r="N79" s="28"/>
      <c r="O79" s="131"/>
      <c r="P79" s="28"/>
      <c r="Q79" s="131"/>
      <c r="R79" s="28"/>
      <c r="S79" s="28"/>
      <c r="T79" s="131"/>
      <c r="U79" s="2"/>
      <c r="V79" s="23"/>
      <c r="W79" s="150"/>
      <c r="AA79"/>
    </row>
    <row r="80" spans="1:27" ht="30">
      <c r="A80" s="215">
        <v>5204</v>
      </c>
      <c r="B80" s="61" t="s">
        <v>28</v>
      </c>
      <c r="C80" s="52"/>
      <c r="D80" s="52">
        <f>D81</f>
        <v>5880</v>
      </c>
      <c r="E80" s="52"/>
      <c r="F80" s="52">
        <f>F81</f>
        <v>5880</v>
      </c>
      <c r="G80" s="52">
        <f>G81</f>
        <v>5880</v>
      </c>
      <c r="H80" s="52"/>
      <c r="I80" s="52"/>
      <c r="J80" s="52"/>
      <c r="K80" s="52"/>
      <c r="L80" s="52"/>
      <c r="M80" s="52"/>
      <c r="N80" s="52"/>
      <c r="O80" s="52"/>
      <c r="P80" s="52">
        <f>P81</f>
        <v>5880</v>
      </c>
      <c r="Q80" s="52">
        <f>Q81</f>
        <v>5880</v>
      </c>
      <c r="R80" s="52"/>
      <c r="S80" s="52"/>
      <c r="T80" s="52"/>
      <c r="U80" s="52"/>
      <c r="V80" s="52"/>
      <c r="W80" s="52"/>
      <c r="AA80"/>
    </row>
    <row r="81" spans="1:27" ht="30">
      <c r="A81" s="109">
        <v>16</v>
      </c>
      <c r="B81" s="207" t="s">
        <v>149</v>
      </c>
      <c r="C81" s="13" t="s">
        <v>72</v>
      </c>
      <c r="D81" s="49">
        <v>5880</v>
      </c>
      <c r="E81" s="49"/>
      <c r="F81" s="91">
        <f>I81+N81+P81+V81</f>
        <v>5880</v>
      </c>
      <c r="G81" s="172">
        <f>K81+O81+Q81+T81+W81</f>
        <v>5880</v>
      </c>
      <c r="H81" s="49"/>
      <c r="I81" s="49"/>
      <c r="J81" s="49"/>
      <c r="K81" s="131"/>
      <c r="L81" s="131"/>
      <c r="M81" s="49"/>
      <c r="N81" s="49"/>
      <c r="O81" s="49"/>
      <c r="P81" s="194">
        <v>5880</v>
      </c>
      <c r="Q81" s="224">
        <v>5880</v>
      </c>
      <c r="R81" s="49"/>
      <c r="S81" s="194"/>
      <c r="T81" s="201"/>
      <c r="U81" s="49"/>
      <c r="V81" s="49"/>
      <c r="W81" s="131"/>
      <c r="AA81"/>
    </row>
    <row r="82" spans="1:27" ht="15">
      <c r="A82" s="111" t="s">
        <v>14</v>
      </c>
      <c r="B82" s="203" t="s">
        <v>33</v>
      </c>
      <c r="C82" s="94"/>
      <c r="D82" s="249">
        <f>D83+D89+D87</f>
        <v>246367</v>
      </c>
      <c r="E82" s="94">
        <f>E83+E89</f>
        <v>0</v>
      </c>
      <c r="F82" s="99">
        <f>F83+F89+F87</f>
        <v>246367</v>
      </c>
      <c r="G82" s="99">
        <f>G83+G89+G87</f>
        <v>11408</v>
      </c>
      <c r="H82" s="94"/>
      <c r="I82" s="94">
        <f>I83+I89</f>
        <v>0</v>
      </c>
      <c r="J82" s="94">
        <f>J83+J89</f>
        <v>0</v>
      </c>
      <c r="K82" s="94">
        <f aca="true" t="shared" si="7" ref="K82:Q82">K83</f>
        <v>0</v>
      </c>
      <c r="L82" s="94">
        <f t="shared" si="7"/>
        <v>0</v>
      </c>
      <c r="M82" s="94"/>
      <c r="N82" s="94">
        <f>N83+N89</f>
        <v>6050</v>
      </c>
      <c r="O82" s="94">
        <f>O83+O89</f>
        <v>6050</v>
      </c>
      <c r="P82" s="94">
        <f>P83+P89</f>
        <v>3683</v>
      </c>
      <c r="Q82" s="94">
        <f t="shared" si="7"/>
        <v>3683</v>
      </c>
      <c r="R82" s="94"/>
      <c r="S82" s="94">
        <f>S83+S89</f>
        <v>0</v>
      </c>
      <c r="T82" s="94">
        <f>T83+T89</f>
        <v>0</v>
      </c>
      <c r="U82" s="94"/>
      <c r="V82" s="249">
        <f>V83+V89+V87</f>
        <v>236634</v>
      </c>
      <c r="W82" s="249">
        <f>W83+W89+W87</f>
        <v>1675</v>
      </c>
      <c r="AA82"/>
    </row>
    <row r="83" spans="1:27" ht="30">
      <c r="A83" s="215">
        <v>5203</v>
      </c>
      <c r="B83" s="61" t="s">
        <v>27</v>
      </c>
      <c r="C83" s="52"/>
      <c r="D83" s="52">
        <f>D84+D85+D86</f>
        <v>24133</v>
      </c>
      <c r="E83" s="52">
        <f>E84+E85+E86</f>
        <v>0</v>
      </c>
      <c r="F83" s="52">
        <f>F84+F85+F86</f>
        <v>24133</v>
      </c>
      <c r="G83" s="52">
        <f>G84+G85+G86</f>
        <v>9733</v>
      </c>
      <c r="H83" s="52"/>
      <c r="I83" s="52">
        <f>I84+I85+I86</f>
        <v>0</v>
      </c>
      <c r="J83" s="52">
        <f>J84+J85+J86</f>
        <v>0</v>
      </c>
      <c r="K83" s="52">
        <f>K84+K85+K86</f>
        <v>0</v>
      </c>
      <c r="L83" s="52">
        <f>L84+L85+L86</f>
        <v>0</v>
      </c>
      <c r="M83" s="52"/>
      <c r="N83" s="52">
        <f>N84+N85+N86</f>
        <v>6050</v>
      </c>
      <c r="O83" s="52">
        <f>O84+O85+O86</f>
        <v>6050</v>
      </c>
      <c r="P83" s="52">
        <f>P84+P85+P86</f>
        <v>3683</v>
      </c>
      <c r="Q83" s="52">
        <f>Q84+Q85+Q86</f>
        <v>3683</v>
      </c>
      <c r="R83" s="52"/>
      <c r="S83" s="52">
        <f>S84+S85+S86</f>
        <v>0</v>
      </c>
      <c r="T83" s="52">
        <f>T84+T85+T86</f>
        <v>0</v>
      </c>
      <c r="U83" s="52"/>
      <c r="V83" s="52">
        <f>V84+V85+V86</f>
        <v>14400</v>
      </c>
      <c r="W83" s="246">
        <f>W84+W85+W86</f>
        <v>0</v>
      </c>
      <c r="AA83"/>
    </row>
    <row r="84" spans="1:27" ht="121.5" customHeight="1">
      <c r="A84" s="117">
        <v>17</v>
      </c>
      <c r="B84" s="206" t="s">
        <v>87</v>
      </c>
      <c r="C84" s="54" t="s">
        <v>72</v>
      </c>
      <c r="D84" s="49">
        <v>14400</v>
      </c>
      <c r="E84" s="49"/>
      <c r="F84" s="91">
        <v>14400</v>
      </c>
      <c r="G84" s="172">
        <f>K84+O84+Q84+T84+W84</f>
        <v>0</v>
      </c>
      <c r="H84" s="49"/>
      <c r="I84" s="49"/>
      <c r="J84" s="49"/>
      <c r="K84" s="131"/>
      <c r="L84" s="131"/>
      <c r="M84" s="49"/>
      <c r="N84" s="49"/>
      <c r="O84" s="131"/>
      <c r="P84" s="49"/>
      <c r="Q84" s="131"/>
      <c r="R84" s="49"/>
      <c r="S84" s="49"/>
      <c r="T84" s="131"/>
      <c r="U84" s="49">
        <v>42</v>
      </c>
      <c r="V84" s="49">
        <v>14400</v>
      </c>
      <c r="W84" s="131">
        <v>0</v>
      </c>
      <c r="AA84"/>
    </row>
    <row r="85" spans="1:27" ht="18.75" customHeight="1" hidden="1">
      <c r="A85" s="117"/>
      <c r="B85" s="206"/>
      <c r="C85" s="54"/>
      <c r="D85" s="49"/>
      <c r="E85" s="49"/>
      <c r="F85" s="91"/>
      <c r="G85" s="172"/>
      <c r="H85" s="49"/>
      <c r="I85" s="49"/>
      <c r="J85" s="49"/>
      <c r="K85" s="131"/>
      <c r="L85" s="131"/>
      <c r="M85" s="49"/>
      <c r="N85" s="49"/>
      <c r="O85" s="131"/>
      <c r="P85" s="49"/>
      <c r="Q85" s="131"/>
      <c r="R85" s="49"/>
      <c r="S85" s="49"/>
      <c r="T85" s="131"/>
      <c r="U85" s="49"/>
      <c r="V85" s="49"/>
      <c r="W85" s="131"/>
      <c r="AA85"/>
    </row>
    <row r="86" spans="1:27" ht="54.75" customHeight="1">
      <c r="A86" s="117">
        <v>18</v>
      </c>
      <c r="B86" s="206" t="s">
        <v>88</v>
      </c>
      <c r="C86" s="54" t="s">
        <v>72</v>
      </c>
      <c r="D86" s="49">
        <v>9733</v>
      </c>
      <c r="E86" s="49"/>
      <c r="F86" s="91">
        <f>I86+N86+P86+V86</f>
        <v>9733</v>
      </c>
      <c r="G86" s="172">
        <f>K86+O86+Q86+T86+W86</f>
        <v>9733</v>
      </c>
      <c r="H86" s="49"/>
      <c r="I86" s="49"/>
      <c r="J86" s="49"/>
      <c r="K86" s="131">
        <v>0</v>
      </c>
      <c r="L86" s="131">
        <v>0</v>
      </c>
      <c r="M86" s="49" t="s">
        <v>73</v>
      </c>
      <c r="N86" s="49">
        <v>6050</v>
      </c>
      <c r="O86" s="131">
        <v>6050</v>
      </c>
      <c r="P86" s="49">
        <v>3683</v>
      </c>
      <c r="Q86" s="131">
        <v>3683</v>
      </c>
      <c r="R86" s="49"/>
      <c r="S86" s="49">
        <v>0</v>
      </c>
      <c r="T86" s="131">
        <v>0</v>
      </c>
      <c r="U86" s="49"/>
      <c r="V86" s="49"/>
      <c r="W86" s="131"/>
      <c r="AA86"/>
    </row>
    <row r="87" spans="1:27" ht="18.75" customHeight="1">
      <c r="A87" s="215">
        <v>5201</v>
      </c>
      <c r="B87" s="215" t="s">
        <v>26</v>
      </c>
      <c r="C87" s="215"/>
      <c r="D87" s="246">
        <f>D88</f>
        <v>2154</v>
      </c>
      <c r="E87" s="215"/>
      <c r="F87" s="226">
        <f>F88</f>
        <v>2154</v>
      </c>
      <c r="G87" s="226">
        <f>G88</f>
        <v>1675</v>
      </c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50">
        <f>V88</f>
        <v>2154</v>
      </c>
      <c r="W87" s="250">
        <f>W88</f>
        <v>1675</v>
      </c>
      <c r="AA87"/>
    </row>
    <row r="88" spans="1:27" ht="109.5" customHeight="1">
      <c r="A88" s="225" t="s">
        <v>136</v>
      </c>
      <c r="B88" s="206" t="s">
        <v>158</v>
      </c>
      <c r="C88" s="54" t="s">
        <v>72</v>
      </c>
      <c r="D88" s="49">
        <v>2154</v>
      </c>
      <c r="E88" s="49"/>
      <c r="F88" s="91">
        <f>I88+N88+P88+V88</f>
        <v>2154</v>
      </c>
      <c r="G88" s="172">
        <f>K88+O88+Q88+T88+W88</f>
        <v>1675</v>
      </c>
      <c r="H88" s="49"/>
      <c r="I88" s="49"/>
      <c r="J88" s="49"/>
      <c r="K88" s="131"/>
      <c r="L88" s="131"/>
      <c r="M88" s="49"/>
      <c r="N88" s="49"/>
      <c r="O88" s="131"/>
      <c r="P88" s="49"/>
      <c r="Q88" s="131"/>
      <c r="R88" s="49"/>
      <c r="S88" s="49"/>
      <c r="T88" s="131"/>
      <c r="U88" s="49">
        <v>98</v>
      </c>
      <c r="V88" s="49">
        <v>2154</v>
      </c>
      <c r="W88" s="131">
        <v>1675</v>
      </c>
      <c r="AA88"/>
    </row>
    <row r="89" spans="1:27" ht="30">
      <c r="A89" s="215">
        <v>5205</v>
      </c>
      <c r="B89" s="61" t="s">
        <v>29</v>
      </c>
      <c r="C89" s="52"/>
      <c r="D89" s="52">
        <f>D90+D91</f>
        <v>220080</v>
      </c>
      <c r="E89" s="52"/>
      <c r="F89" s="52">
        <f>F90+F91</f>
        <v>220080</v>
      </c>
      <c r="G89" s="52">
        <f>G90+G91</f>
        <v>0</v>
      </c>
      <c r="H89" s="52"/>
      <c r="I89" s="52">
        <f aca="true" t="shared" si="8" ref="I89:U89">I90</f>
        <v>0</v>
      </c>
      <c r="J89" s="52">
        <f t="shared" si="8"/>
        <v>0</v>
      </c>
      <c r="K89" s="52">
        <f t="shared" si="8"/>
        <v>0</v>
      </c>
      <c r="L89" s="52">
        <f t="shared" si="8"/>
        <v>0</v>
      </c>
      <c r="M89" s="52"/>
      <c r="N89" s="52">
        <f t="shared" si="8"/>
        <v>0</v>
      </c>
      <c r="O89" s="52">
        <f t="shared" si="8"/>
        <v>0</v>
      </c>
      <c r="P89" s="52">
        <f t="shared" si="8"/>
        <v>0</v>
      </c>
      <c r="Q89" s="52">
        <f t="shared" si="8"/>
        <v>0</v>
      </c>
      <c r="R89" s="52"/>
      <c r="S89" s="52">
        <f t="shared" si="8"/>
        <v>0</v>
      </c>
      <c r="T89" s="52">
        <f t="shared" si="8"/>
        <v>0</v>
      </c>
      <c r="U89" s="52">
        <f t="shared" si="8"/>
        <v>42</v>
      </c>
      <c r="V89" s="52">
        <f>V90+V91</f>
        <v>220080</v>
      </c>
      <c r="W89" s="52">
        <f>W90+W91</f>
        <v>0</v>
      </c>
      <c r="AA89"/>
    </row>
    <row r="90" spans="1:27" ht="128.25" customHeight="1">
      <c r="A90" s="117">
        <v>19</v>
      </c>
      <c r="B90" s="206" t="s">
        <v>89</v>
      </c>
      <c r="C90" s="49" t="s">
        <v>72</v>
      </c>
      <c r="D90" s="49">
        <v>189960</v>
      </c>
      <c r="E90" s="87"/>
      <c r="F90" s="91">
        <f>I90+N90+P90+V90</f>
        <v>189960</v>
      </c>
      <c r="G90" s="172">
        <f>K90+O90+Q90+T90+W90</f>
        <v>0</v>
      </c>
      <c r="H90" s="87"/>
      <c r="I90" s="87"/>
      <c r="J90" s="87"/>
      <c r="K90" s="134"/>
      <c r="L90" s="134"/>
      <c r="M90" s="87"/>
      <c r="N90" s="87"/>
      <c r="O90" s="134"/>
      <c r="P90" s="87"/>
      <c r="Q90" s="134"/>
      <c r="R90" s="87"/>
      <c r="S90" s="87"/>
      <c r="T90" s="134"/>
      <c r="U90" s="49">
        <v>42</v>
      </c>
      <c r="V90" s="49">
        <v>189960</v>
      </c>
      <c r="W90" s="49">
        <v>0</v>
      </c>
      <c r="AA90"/>
    </row>
    <row r="91" spans="1:27" ht="125.25" customHeight="1">
      <c r="A91" s="117">
        <v>20</v>
      </c>
      <c r="B91" s="206" t="s">
        <v>128</v>
      </c>
      <c r="C91" s="54" t="s">
        <v>72</v>
      </c>
      <c r="D91" s="49">
        <v>30120</v>
      </c>
      <c r="E91" s="49"/>
      <c r="F91" s="91">
        <v>30120</v>
      </c>
      <c r="G91" s="172">
        <f>K91+O91+Q91+T91+W91</f>
        <v>0</v>
      </c>
      <c r="H91" s="49"/>
      <c r="I91" s="49"/>
      <c r="J91" s="49"/>
      <c r="K91" s="131"/>
      <c r="L91" s="131"/>
      <c r="M91" s="49"/>
      <c r="N91" s="49"/>
      <c r="O91" s="131"/>
      <c r="P91" s="49"/>
      <c r="Q91" s="131"/>
      <c r="R91" s="49"/>
      <c r="S91" s="49"/>
      <c r="T91" s="131"/>
      <c r="U91" s="49">
        <v>42</v>
      </c>
      <c r="V91" s="49">
        <v>30120</v>
      </c>
      <c r="W91" s="49">
        <v>0</v>
      </c>
      <c r="AA91"/>
    </row>
    <row r="92" spans="1:27" ht="30">
      <c r="A92" s="193" t="s">
        <v>15</v>
      </c>
      <c r="B92" s="89" t="s">
        <v>34</v>
      </c>
      <c r="C92" s="90"/>
      <c r="D92" s="91">
        <f>D94</f>
        <v>4586</v>
      </c>
      <c r="E92" s="91"/>
      <c r="F92" s="91">
        <f>F94</f>
        <v>4586</v>
      </c>
      <c r="G92" s="91">
        <f>G94</f>
        <v>4586</v>
      </c>
      <c r="H92" s="93"/>
      <c r="I92" s="91">
        <f>I94</f>
        <v>4586</v>
      </c>
      <c r="J92" s="91">
        <f>J94</f>
        <v>4586</v>
      </c>
      <c r="K92" s="91">
        <f>K94</f>
        <v>4586</v>
      </c>
      <c r="L92" s="91">
        <f>L94</f>
        <v>4586</v>
      </c>
      <c r="M92" s="94"/>
      <c r="N92" s="91"/>
      <c r="O92" s="91"/>
      <c r="P92" s="91"/>
      <c r="Q92" s="91"/>
      <c r="R92" s="91"/>
      <c r="S92" s="91"/>
      <c r="T92" s="91"/>
      <c r="U92" s="91"/>
      <c r="V92" s="91"/>
      <c r="W92" s="91"/>
      <c r="AA92"/>
    </row>
    <row r="93" spans="1:27" ht="30">
      <c r="A93" s="216">
        <v>5205</v>
      </c>
      <c r="B93" s="195" t="s">
        <v>29</v>
      </c>
      <c r="C93" s="186"/>
      <c r="D93" s="186">
        <f>D94</f>
        <v>4586</v>
      </c>
      <c r="E93" s="186"/>
      <c r="F93" s="186">
        <f aca="true" t="shared" si="9" ref="F93:V93">F94</f>
        <v>4586</v>
      </c>
      <c r="G93" s="186">
        <f t="shared" si="9"/>
        <v>4586</v>
      </c>
      <c r="H93" s="186"/>
      <c r="I93" s="186">
        <f t="shared" si="9"/>
        <v>4586</v>
      </c>
      <c r="J93" s="186">
        <f t="shared" si="9"/>
        <v>4586</v>
      </c>
      <c r="K93" s="186">
        <f t="shared" si="9"/>
        <v>4586</v>
      </c>
      <c r="L93" s="186">
        <f t="shared" si="9"/>
        <v>4586</v>
      </c>
      <c r="M93" s="186"/>
      <c r="N93" s="186">
        <f t="shared" si="9"/>
        <v>0</v>
      </c>
      <c r="O93" s="186">
        <f t="shared" si="9"/>
        <v>0</v>
      </c>
      <c r="P93" s="186">
        <f t="shared" si="9"/>
        <v>0</v>
      </c>
      <c r="Q93" s="186">
        <f t="shared" si="9"/>
        <v>0</v>
      </c>
      <c r="R93" s="186"/>
      <c r="S93" s="186">
        <f t="shared" si="9"/>
        <v>0</v>
      </c>
      <c r="T93" s="186">
        <f t="shared" si="9"/>
        <v>0</v>
      </c>
      <c r="U93" s="186">
        <f t="shared" si="9"/>
        <v>0</v>
      </c>
      <c r="V93" s="186">
        <f t="shared" si="9"/>
        <v>0</v>
      </c>
      <c r="W93" s="186"/>
      <c r="AA93"/>
    </row>
    <row r="94" spans="1:27" ht="60">
      <c r="A94" s="117">
        <v>21</v>
      </c>
      <c r="B94" s="206" t="s">
        <v>148</v>
      </c>
      <c r="C94" s="54" t="s">
        <v>72</v>
      </c>
      <c r="D94" s="49">
        <v>4586</v>
      </c>
      <c r="E94" s="49"/>
      <c r="F94" s="91">
        <f>I94+N94+P94+V94</f>
        <v>4586</v>
      </c>
      <c r="G94" s="172">
        <f>K94+O94+Q94+T94+W94</f>
        <v>4586</v>
      </c>
      <c r="H94" s="49" t="s">
        <v>73</v>
      </c>
      <c r="I94" s="49">
        <v>4586</v>
      </c>
      <c r="J94" s="49">
        <v>4586</v>
      </c>
      <c r="K94" s="201">
        <v>4586</v>
      </c>
      <c r="L94" s="201">
        <v>4586</v>
      </c>
      <c r="M94" s="49"/>
      <c r="N94" s="49"/>
      <c r="O94" s="131"/>
      <c r="P94" s="49"/>
      <c r="Q94" s="131"/>
      <c r="R94" s="49"/>
      <c r="S94" s="49"/>
      <c r="T94" s="131"/>
      <c r="U94" s="49"/>
      <c r="V94" s="49"/>
      <c r="W94" s="150"/>
      <c r="AA94"/>
    </row>
    <row r="95" spans="1:27" ht="30">
      <c r="A95" s="193" t="s">
        <v>16</v>
      </c>
      <c r="B95" s="89" t="s">
        <v>35</v>
      </c>
      <c r="C95" s="90"/>
      <c r="D95" s="91">
        <f>D96+D98</f>
        <v>11900</v>
      </c>
      <c r="E95" s="91"/>
      <c r="F95" s="91">
        <f>F96+F98</f>
        <v>11500</v>
      </c>
      <c r="G95" s="91">
        <f>G96+G98</f>
        <v>11500</v>
      </c>
      <c r="H95" s="93"/>
      <c r="I95" s="91">
        <f aca="true" t="shared" si="10" ref="I95:L96">I96+I98</f>
        <v>0</v>
      </c>
      <c r="J95" s="91">
        <f t="shared" si="10"/>
        <v>0</v>
      </c>
      <c r="K95" s="91">
        <f t="shared" si="10"/>
        <v>0</v>
      </c>
      <c r="L95" s="91">
        <f t="shared" si="10"/>
        <v>0</v>
      </c>
      <c r="M95" s="94"/>
      <c r="N95" s="91">
        <f>N96+N98</f>
        <v>0</v>
      </c>
      <c r="O95" s="91">
        <f>O96+O98</f>
        <v>0</v>
      </c>
      <c r="P95" s="91">
        <f>P96+P98</f>
        <v>11500</v>
      </c>
      <c r="Q95" s="91">
        <f>Q96+Q98</f>
        <v>11500</v>
      </c>
      <c r="R95" s="91"/>
      <c r="S95" s="91">
        <f>S96+S98</f>
        <v>0</v>
      </c>
      <c r="T95" s="91"/>
      <c r="U95" s="91"/>
      <c r="V95" s="91">
        <f aca="true" t="shared" si="11" ref="V95:W97">V96+V98</f>
        <v>0</v>
      </c>
      <c r="W95" s="91">
        <f t="shared" si="11"/>
        <v>0</v>
      </c>
      <c r="AA95"/>
    </row>
    <row r="96" spans="1:27" ht="30">
      <c r="A96" s="188">
        <v>5201</v>
      </c>
      <c r="B96" s="191" t="s">
        <v>26</v>
      </c>
      <c r="C96" s="186"/>
      <c r="D96" s="186">
        <f>D97</f>
        <v>8000</v>
      </c>
      <c r="E96" s="186"/>
      <c r="F96" s="186">
        <f>F97</f>
        <v>7600</v>
      </c>
      <c r="G96" s="186">
        <f>K96+O96+Q96+T96+W96</f>
        <v>7600</v>
      </c>
      <c r="H96" s="186"/>
      <c r="I96" s="186">
        <f t="shared" si="10"/>
        <v>0</v>
      </c>
      <c r="J96" s="186">
        <f t="shared" si="10"/>
        <v>0</v>
      </c>
      <c r="K96" s="186">
        <f t="shared" si="10"/>
        <v>0</v>
      </c>
      <c r="L96" s="186">
        <f t="shared" si="10"/>
        <v>0</v>
      </c>
      <c r="M96" s="186"/>
      <c r="N96" s="186">
        <f>N97+N99</f>
        <v>0</v>
      </c>
      <c r="O96" s="186">
        <f>O97+O99</f>
        <v>0</v>
      </c>
      <c r="P96" s="186">
        <f>P97</f>
        <v>7600</v>
      </c>
      <c r="Q96" s="186">
        <f>Q97</f>
        <v>7600</v>
      </c>
      <c r="R96" s="186"/>
      <c r="S96" s="186">
        <f>S97+S99</f>
        <v>0</v>
      </c>
      <c r="T96" s="186"/>
      <c r="U96" s="186"/>
      <c r="V96" s="186">
        <f t="shared" si="11"/>
        <v>0</v>
      </c>
      <c r="W96" s="186">
        <f t="shared" si="11"/>
        <v>0</v>
      </c>
      <c r="AA96"/>
    </row>
    <row r="97" spans="1:27" ht="45">
      <c r="A97" s="117">
        <v>22</v>
      </c>
      <c r="B97" s="206" t="s">
        <v>90</v>
      </c>
      <c r="C97" s="54" t="s">
        <v>72</v>
      </c>
      <c r="D97" s="49">
        <v>8000</v>
      </c>
      <c r="E97" s="49"/>
      <c r="F97" s="91">
        <f>I97+N97+P97+V97</f>
        <v>7600</v>
      </c>
      <c r="G97" s="172">
        <f>K97+O97+Q97+T97+W97</f>
        <v>7600</v>
      </c>
      <c r="H97" s="49"/>
      <c r="I97" s="28">
        <f>I98+I100</f>
        <v>0</v>
      </c>
      <c r="J97" s="28"/>
      <c r="K97" s="131"/>
      <c r="L97" s="131"/>
      <c r="M97" s="49"/>
      <c r="N97" s="28">
        <f>N98+N100</f>
        <v>0</v>
      </c>
      <c r="O97" s="131"/>
      <c r="P97" s="49">
        <v>7600</v>
      </c>
      <c r="Q97" s="201">
        <v>7600</v>
      </c>
      <c r="R97" s="49"/>
      <c r="S97" s="28"/>
      <c r="T97" s="131"/>
      <c r="U97" s="28"/>
      <c r="V97" s="28">
        <f t="shared" si="11"/>
        <v>0</v>
      </c>
      <c r="W97" s="131">
        <f t="shared" si="11"/>
        <v>0</v>
      </c>
      <c r="AA97"/>
    </row>
    <row r="98" spans="1:27" ht="30">
      <c r="A98" s="188">
        <v>5203</v>
      </c>
      <c r="B98" s="191" t="s">
        <v>27</v>
      </c>
      <c r="C98" s="186"/>
      <c r="D98" s="186">
        <f>D99+D100</f>
        <v>3900</v>
      </c>
      <c r="E98" s="186"/>
      <c r="F98" s="186">
        <f>F99+F100</f>
        <v>3900</v>
      </c>
      <c r="G98" s="186">
        <f>K98+O98+Q98+T98+W98</f>
        <v>3900</v>
      </c>
      <c r="H98" s="186"/>
      <c r="I98" s="186"/>
      <c r="J98" s="186"/>
      <c r="K98" s="186"/>
      <c r="L98" s="186"/>
      <c r="M98" s="186"/>
      <c r="N98" s="186"/>
      <c r="O98" s="186"/>
      <c r="P98" s="186">
        <f>P99+P100</f>
        <v>3900</v>
      </c>
      <c r="Q98" s="186">
        <f>Q99+Q100</f>
        <v>3900</v>
      </c>
      <c r="R98" s="186"/>
      <c r="S98" s="186"/>
      <c r="T98" s="186"/>
      <c r="U98" s="186"/>
      <c r="V98" s="186"/>
      <c r="W98" s="186">
        <f>W99+W101</f>
        <v>0</v>
      </c>
      <c r="AA98"/>
    </row>
    <row r="99" spans="1:27" ht="66.75" customHeight="1">
      <c r="A99" s="117">
        <v>23</v>
      </c>
      <c r="B99" s="206" t="s">
        <v>91</v>
      </c>
      <c r="C99" s="54" t="s">
        <v>72</v>
      </c>
      <c r="D99" s="49">
        <v>1700</v>
      </c>
      <c r="E99" s="49"/>
      <c r="F99" s="91">
        <f>I99+N99+P99+V99</f>
        <v>1700</v>
      </c>
      <c r="G99" s="172">
        <f>K99+O99+Q99+T99+W99</f>
        <v>1700</v>
      </c>
      <c r="H99" s="49"/>
      <c r="I99" s="28"/>
      <c r="J99" s="28"/>
      <c r="K99" s="131"/>
      <c r="L99" s="131"/>
      <c r="M99" s="49"/>
      <c r="N99" s="28">
        <f>N100+N102</f>
        <v>0</v>
      </c>
      <c r="O99" s="131"/>
      <c r="P99" s="49">
        <v>1700</v>
      </c>
      <c r="Q99" s="201">
        <v>1700</v>
      </c>
      <c r="R99" s="49"/>
      <c r="S99" s="28"/>
      <c r="T99" s="131"/>
      <c r="U99" s="28"/>
      <c r="V99" s="28">
        <f>V100+V102</f>
        <v>0</v>
      </c>
      <c r="W99" s="131">
        <f>W100+W102</f>
        <v>0</v>
      </c>
      <c r="AA99"/>
    </row>
    <row r="100" spans="1:27" ht="37.5" customHeight="1">
      <c r="A100" s="117">
        <v>24</v>
      </c>
      <c r="B100" s="206" t="s">
        <v>92</v>
      </c>
      <c r="C100" s="54" t="s">
        <v>72</v>
      </c>
      <c r="D100" s="49">
        <v>2200</v>
      </c>
      <c r="E100" s="49"/>
      <c r="F100" s="91">
        <f>I100+N100+P100+V100</f>
        <v>2200</v>
      </c>
      <c r="G100" s="172">
        <f>K100+O100+Q100+T100+W100</f>
        <v>2200</v>
      </c>
      <c r="H100" s="49"/>
      <c r="I100" s="28"/>
      <c r="J100" s="49"/>
      <c r="K100" s="131"/>
      <c r="L100" s="131"/>
      <c r="M100" s="49"/>
      <c r="N100" s="28"/>
      <c r="O100" s="131"/>
      <c r="P100" s="49">
        <v>2200</v>
      </c>
      <c r="Q100" s="201">
        <v>2200</v>
      </c>
      <c r="R100" s="49"/>
      <c r="S100" s="28"/>
      <c r="T100" s="131"/>
      <c r="U100" s="28"/>
      <c r="V100" s="28"/>
      <c r="W100" s="131">
        <f>W101+W140</f>
        <v>0</v>
      </c>
      <c r="AA100"/>
    </row>
    <row r="101" spans="1:27" ht="48.75" customHeight="1">
      <c r="A101" s="193" t="s">
        <v>17</v>
      </c>
      <c r="B101" s="208" t="s">
        <v>36</v>
      </c>
      <c r="C101" s="90"/>
      <c r="D101" s="92">
        <f>D102+D107+D112+D138</f>
        <v>1267058</v>
      </c>
      <c r="E101" s="92">
        <f>E102+E107+E112+E138</f>
        <v>208299</v>
      </c>
      <c r="F101" s="92">
        <f>F102+F107+F112+F138</f>
        <v>1048864</v>
      </c>
      <c r="G101" s="92">
        <f aca="true" t="shared" si="12" ref="G101:U101">G102+G107+G112+G138</f>
        <v>1057150</v>
      </c>
      <c r="H101" s="92"/>
      <c r="I101" s="92">
        <f>I102+I107+I112+I138</f>
        <v>605915</v>
      </c>
      <c r="J101" s="92">
        <f>J102+J107+J112+J138</f>
        <v>605915</v>
      </c>
      <c r="K101" s="92">
        <f t="shared" si="12"/>
        <v>605915</v>
      </c>
      <c r="L101" s="92">
        <f t="shared" si="12"/>
        <v>605915</v>
      </c>
      <c r="M101" s="92">
        <f t="shared" si="12"/>
        <v>0</v>
      </c>
      <c r="N101" s="92">
        <f>N102+N107+N112+N138</f>
        <v>118993</v>
      </c>
      <c r="O101" s="92">
        <f t="shared" si="12"/>
        <v>118993</v>
      </c>
      <c r="P101" s="92">
        <f t="shared" si="12"/>
        <v>45007</v>
      </c>
      <c r="Q101" s="92">
        <f t="shared" si="12"/>
        <v>47267</v>
      </c>
      <c r="R101" s="92">
        <f t="shared" si="12"/>
        <v>0</v>
      </c>
      <c r="S101" s="92">
        <f>S102+S107+S112+S138</f>
        <v>287644</v>
      </c>
      <c r="T101" s="92">
        <f t="shared" si="12"/>
        <v>284975</v>
      </c>
      <c r="U101" s="92">
        <f t="shared" si="12"/>
        <v>0</v>
      </c>
      <c r="V101" s="92">
        <f>V102+V107+V112+V138</f>
        <v>0</v>
      </c>
      <c r="W101" s="91">
        <f>W102+W112</f>
        <v>0</v>
      </c>
      <c r="AA101"/>
    </row>
    <row r="102" spans="1:27" ht="30">
      <c r="A102" s="188">
        <v>5203</v>
      </c>
      <c r="B102" s="205" t="s">
        <v>27</v>
      </c>
      <c r="C102" s="186"/>
      <c r="D102" s="186">
        <f>D105+D106</f>
        <v>396000</v>
      </c>
      <c r="E102" s="186">
        <f>E103+E104+E105+E106+E107+E108+E109+E110+E111</f>
        <v>180000</v>
      </c>
      <c r="F102" s="186">
        <f>I102+N102+S102+V102</f>
        <v>207305</v>
      </c>
      <c r="G102" s="186">
        <f>K102+O102+Q102+T102+W102</f>
        <v>215999</v>
      </c>
      <c r="H102" s="186"/>
      <c r="I102" s="186">
        <f>I104+I105</f>
        <v>27305</v>
      </c>
      <c r="J102" s="186">
        <f>J104+J105</f>
        <v>27305</v>
      </c>
      <c r="K102" s="186">
        <f>K105+K106</f>
        <v>27305</v>
      </c>
      <c r="L102" s="186">
        <f>L105+L106</f>
        <v>27305</v>
      </c>
      <c r="M102" s="186"/>
      <c r="N102" s="186">
        <f>N103+N104+N105+N106+N107+N108+N109+N110+N111</f>
        <v>0</v>
      </c>
      <c r="O102" s="186">
        <f>O103+O104+O105+O106+O107+O108+O109+O110+O111</f>
        <v>0</v>
      </c>
      <c r="P102" s="186">
        <f>P104+P105+P106</f>
        <v>8695</v>
      </c>
      <c r="Q102" s="186">
        <f>Q105+Q106</f>
        <v>8694</v>
      </c>
      <c r="R102" s="186"/>
      <c r="S102" s="186">
        <f>S104+S105+S106</f>
        <v>180000</v>
      </c>
      <c r="T102" s="186">
        <f>T104+T105+T106</f>
        <v>180000</v>
      </c>
      <c r="U102" s="186">
        <f>U103+U104+U105+U106+U107+U108+U109+U110+U111</f>
        <v>0</v>
      </c>
      <c r="V102" s="186">
        <f>V103+V104+V105+V106+V107+V108+V109+V110+V111</f>
        <v>0</v>
      </c>
      <c r="W102" s="186">
        <f>W103+W104+W105+W106+W107+W108+W109+W110+W111</f>
        <v>0</v>
      </c>
      <c r="AA102"/>
    </row>
    <row r="103" spans="1:27" ht="84" customHeight="1" hidden="1">
      <c r="A103" s="117"/>
      <c r="B103" s="206"/>
      <c r="C103" s="54"/>
      <c r="D103" s="49"/>
      <c r="E103" s="49"/>
      <c r="F103" s="91"/>
      <c r="G103" s="172"/>
      <c r="H103" s="49"/>
      <c r="I103" s="49"/>
      <c r="J103" s="49"/>
      <c r="K103" s="131"/>
      <c r="L103" s="131"/>
      <c r="M103" s="49"/>
      <c r="N103" s="49"/>
      <c r="O103" s="131"/>
      <c r="P103" s="49"/>
      <c r="Q103" s="131"/>
      <c r="R103" s="49"/>
      <c r="S103" s="49"/>
      <c r="T103" s="131"/>
      <c r="U103" s="49"/>
      <c r="V103" s="49"/>
      <c r="W103" s="131"/>
      <c r="AA103"/>
    </row>
    <row r="104" spans="1:27" ht="67.5" customHeight="1" hidden="1">
      <c r="A104" s="117"/>
      <c r="B104" s="206"/>
      <c r="C104" s="54"/>
      <c r="D104" s="49"/>
      <c r="E104" s="49"/>
      <c r="F104" s="91"/>
      <c r="G104" s="172"/>
      <c r="H104" s="49"/>
      <c r="I104" s="49"/>
      <c r="J104" s="49"/>
      <c r="K104" s="131"/>
      <c r="L104" s="131"/>
      <c r="M104" s="49"/>
      <c r="N104" s="49"/>
      <c r="O104" s="131"/>
      <c r="P104" s="49"/>
      <c r="Q104" s="131"/>
      <c r="R104" s="49"/>
      <c r="S104" s="49"/>
      <c r="T104" s="131"/>
      <c r="U104" s="49"/>
      <c r="V104" s="49"/>
      <c r="W104" s="131"/>
      <c r="AA104"/>
    </row>
    <row r="105" spans="1:27" ht="60.75" customHeight="1">
      <c r="A105" s="117">
        <v>25</v>
      </c>
      <c r="B105" s="206" t="s">
        <v>145</v>
      </c>
      <c r="C105" s="54" t="s">
        <v>72</v>
      </c>
      <c r="D105" s="49">
        <v>36000</v>
      </c>
      <c r="E105" s="49"/>
      <c r="F105" s="91">
        <f>I105+N105+P105+S105+V105</f>
        <v>36000</v>
      </c>
      <c r="G105" s="172">
        <f>K105+O105+Q105+T105+W105</f>
        <v>35999</v>
      </c>
      <c r="H105" s="49"/>
      <c r="I105" s="49">
        <v>27305</v>
      </c>
      <c r="J105" s="49">
        <v>27305</v>
      </c>
      <c r="K105" s="131">
        <v>27305</v>
      </c>
      <c r="L105" s="131">
        <v>27305</v>
      </c>
      <c r="M105" s="49"/>
      <c r="N105" s="49"/>
      <c r="O105" s="131"/>
      <c r="P105" s="222">
        <v>8695</v>
      </c>
      <c r="Q105" s="154">
        <v>8694</v>
      </c>
      <c r="R105" s="49"/>
      <c r="S105" s="49"/>
      <c r="T105" s="131"/>
      <c r="U105" s="49"/>
      <c r="V105" s="49"/>
      <c r="W105" s="131"/>
      <c r="AA105"/>
    </row>
    <row r="106" spans="1:27" ht="78.75" customHeight="1">
      <c r="A106" s="117">
        <v>26</v>
      </c>
      <c r="B106" s="206" t="s">
        <v>114</v>
      </c>
      <c r="C106" s="54" t="s">
        <v>72</v>
      </c>
      <c r="D106" s="49">
        <v>360000</v>
      </c>
      <c r="E106" s="49">
        <v>180000</v>
      </c>
      <c r="F106" s="91">
        <f>I106+N106+P106+S106+V106</f>
        <v>180000</v>
      </c>
      <c r="G106" s="172">
        <f>K106+O106+Q106+T106+W106</f>
        <v>180000</v>
      </c>
      <c r="H106" s="49"/>
      <c r="I106" s="49"/>
      <c r="J106" s="49"/>
      <c r="K106" s="131"/>
      <c r="L106" s="131"/>
      <c r="M106" s="49"/>
      <c r="N106" s="49"/>
      <c r="O106" s="131"/>
      <c r="P106" s="49"/>
      <c r="Q106" s="131"/>
      <c r="R106" s="49" t="s">
        <v>94</v>
      </c>
      <c r="S106" s="49">
        <v>180000</v>
      </c>
      <c r="T106" s="131">
        <v>180000</v>
      </c>
      <c r="U106" s="49"/>
      <c r="V106" s="49"/>
      <c r="W106" s="131"/>
      <c r="AA106"/>
    </row>
    <row r="107" spans="1:27" ht="23.25" customHeight="1">
      <c r="A107" s="188">
        <v>5204</v>
      </c>
      <c r="B107" s="191" t="s">
        <v>28</v>
      </c>
      <c r="C107" s="192"/>
      <c r="D107" s="186">
        <f>D108+D109</f>
        <v>225120</v>
      </c>
      <c r="E107" s="186">
        <f>E108+E109</f>
        <v>0</v>
      </c>
      <c r="F107" s="186">
        <f aca="true" t="shared" si="13" ref="F107:V107">F108+F109</f>
        <v>225120</v>
      </c>
      <c r="G107" s="186">
        <f t="shared" si="13"/>
        <v>225120</v>
      </c>
      <c r="H107" s="186"/>
      <c r="I107" s="186">
        <f t="shared" si="13"/>
        <v>105120</v>
      </c>
      <c r="J107" s="186">
        <f t="shared" si="13"/>
        <v>105120</v>
      </c>
      <c r="K107" s="186">
        <f t="shared" si="13"/>
        <v>105120</v>
      </c>
      <c r="L107" s="186">
        <f t="shared" si="13"/>
        <v>105120</v>
      </c>
      <c r="M107" s="186">
        <f t="shared" si="13"/>
        <v>0</v>
      </c>
      <c r="N107" s="186">
        <f t="shared" si="13"/>
        <v>0</v>
      </c>
      <c r="O107" s="186">
        <f t="shared" si="13"/>
        <v>0</v>
      </c>
      <c r="P107" s="186">
        <f t="shared" si="13"/>
        <v>20000</v>
      </c>
      <c r="Q107" s="186">
        <f t="shared" si="13"/>
        <v>20000</v>
      </c>
      <c r="R107" s="186"/>
      <c r="S107" s="186">
        <f t="shared" si="13"/>
        <v>100000</v>
      </c>
      <c r="T107" s="186">
        <f t="shared" si="13"/>
        <v>100000</v>
      </c>
      <c r="U107" s="186">
        <f t="shared" si="13"/>
        <v>0</v>
      </c>
      <c r="V107" s="186">
        <f t="shared" si="13"/>
        <v>0</v>
      </c>
      <c r="W107" s="186"/>
      <c r="AA107"/>
    </row>
    <row r="108" spans="1:27" ht="38.25" customHeight="1">
      <c r="A108" s="117">
        <v>27</v>
      </c>
      <c r="B108" s="206" t="s">
        <v>121</v>
      </c>
      <c r="C108" s="13" t="s">
        <v>72</v>
      </c>
      <c r="D108" s="49">
        <v>195600</v>
      </c>
      <c r="E108" s="49"/>
      <c r="F108" s="91">
        <f>I108+N108+P108+S108+V108</f>
        <v>195600</v>
      </c>
      <c r="G108" s="172">
        <f>K108+O108+Q108+T108+W108</f>
        <v>195600</v>
      </c>
      <c r="H108" s="49"/>
      <c r="I108" s="49">
        <v>75600</v>
      </c>
      <c r="J108" s="49">
        <v>75600</v>
      </c>
      <c r="K108" s="131">
        <v>75600</v>
      </c>
      <c r="L108" s="131">
        <v>75600</v>
      </c>
      <c r="M108" s="49"/>
      <c r="N108" s="49"/>
      <c r="O108" s="131"/>
      <c r="P108" s="49">
        <v>20000</v>
      </c>
      <c r="Q108" s="131">
        <v>20000</v>
      </c>
      <c r="R108" s="49" t="s">
        <v>94</v>
      </c>
      <c r="S108" s="49">
        <v>100000</v>
      </c>
      <c r="T108" s="131">
        <v>100000</v>
      </c>
      <c r="U108" s="49"/>
      <c r="V108" s="49"/>
      <c r="W108" s="131"/>
      <c r="AA108"/>
    </row>
    <row r="109" spans="1:27" ht="34.5" customHeight="1">
      <c r="A109" s="117">
        <v>28</v>
      </c>
      <c r="B109" s="206" t="s">
        <v>100</v>
      </c>
      <c r="C109" s="13" t="s">
        <v>72</v>
      </c>
      <c r="D109" s="49">
        <v>29520</v>
      </c>
      <c r="E109" s="49"/>
      <c r="F109" s="91">
        <f>I109+N109+P109+S109+V109</f>
        <v>29520</v>
      </c>
      <c r="G109" s="172">
        <f>K109+O109+Q109+T109+W109</f>
        <v>29520</v>
      </c>
      <c r="H109" s="49" t="s">
        <v>73</v>
      </c>
      <c r="I109" s="49">
        <v>29520</v>
      </c>
      <c r="J109" s="49">
        <v>29520</v>
      </c>
      <c r="K109" s="131">
        <v>29520</v>
      </c>
      <c r="L109" s="131">
        <v>29520</v>
      </c>
      <c r="M109" s="49"/>
      <c r="N109" s="49"/>
      <c r="O109" s="131"/>
      <c r="P109" s="49"/>
      <c r="Q109" s="131"/>
      <c r="R109" s="49"/>
      <c r="S109" s="49"/>
      <c r="T109" s="131"/>
      <c r="U109" s="49"/>
      <c r="V109" s="49"/>
      <c r="W109" s="131"/>
      <c r="AA109"/>
    </row>
    <row r="110" spans="1:27" ht="15" hidden="1">
      <c r="A110" s="117"/>
      <c r="B110" s="206"/>
      <c r="C110" s="54"/>
      <c r="D110" s="49"/>
      <c r="E110" s="49"/>
      <c r="F110" s="91"/>
      <c r="G110" s="172"/>
      <c r="H110" s="49"/>
      <c r="I110" s="49"/>
      <c r="J110" s="49"/>
      <c r="K110" s="131"/>
      <c r="L110" s="131"/>
      <c r="M110" s="49"/>
      <c r="N110" s="49"/>
      <c r="O110" s="131"/>
      <c r="P110" s="49"/>
      <c r="Q110" s="131"/>
      <c r="R110" s="49"/>
      <c r="S110" s="49"/>
      <c r="T110" s="131"/>
      <c r="U110" s="49"/>
      <c r="V110" s="49"/>
      <c r="W110" s="131"/>
      <c r="AA110"/>
    </row>
    <row r="111" spans="1:27" ht="16.5" customHeight="1" hidden="1">
      <c r="A111" s="117"/>
      <c r="B111" s="206"/>
      <c r="C111" s="13"/>
      <c r="D111" s="49"/>
      <c r="E111" s="49"/>
      <c r="F111" s="91"/>
      <c r="G111" s="172"/>
      <c r="H111" s="49"/>
      <c r="I111" s="49"/>
      <c r="J111" s="49"/>
      <c r="K111" s="131"/>
      <c r="L111" s="131"/>
      <c r="M111" s="49"/>
      <c r="N111" s="49"/>
      <c r="O111" s="131"/>
      <c r="P111" s="49"/>
      <c r="Q111" s="131"/>
      <c r="R111" s="49"/>
      <c r="S111" s="49"/>
      <c r="T111" s="131"/>
      <c r="U111" s="49"/>
      <c r="V111" s="49"/>
      <c r="W111" s="131"/>
      <c r="AA111"/>
    </row>
    <row r="112" spans="1:27" ht="30">
      <c r="A112" s="101">
        <v>5206</v>
      </c>
      <c r="B112" s="209" t="s">
        <v>48</v>
      </c>
      <c r="C112" s="100"/>
      <c r="D112" s="104">
        <f>D113+D136</f>
        <v>609938</v>
      </c>
      <c r="E112" s="104">
        <f aca="true" t="shared" si="14" ref="E112:V112">E113+E136</f>
        <v>28299</v>
      </c>
      <c r="F112" s="100">
        <f>F113+F136</f>
        <v>580439</v>
      </c>
      <c r="G112" s="100">
        <f t="shared" si="14"/>
        <v>580031</v>
      </c>
      <c r="H112" s="100"/>
      <c r="I112" s="100">
        <f t="shared" si="14"/>
        <v>437490</v>
      </c>
      <c r="J112" s="100">
        <f t="shared" si="14"/>
        <v>437490</v>
      </c>
      <c r="K112" s="100">
        <f t="shared" si="14"/>
        <v>437490</v>
      </c>
      <c r="L112" s="100">
        <f t="shared" si="14"/>
        <v>437490</v>
      </c>
      <c r="M112" s="100"/>
      <c r="N112" s="100">
        <f t="shared" si="14"/>
        <v>118993</v>
      </c>
      <c r="O112" s="100">
        <f t="shared" si="14"/>
        <v>118993</v>
      </c>
      <c r="P112" s="100">
        <f t="shared" si="14"/>
        <v>16312</v>
      </c>
      <c r="Q112" s="100">
        <f t="shared" si="14"/>
        <v>18573</v>
      </c>
      <c r="R112" s="100">
        <f t="shared" si="14"/>
        <v>0</v>
      </c>
      <c r="S112" s="100">
        <f>S113+S136</f>
        <v>7644</v>
      </c>
      <c r="T112" s="100">
        <f>T113+T136</f>
        <v>4975</v>
      </c>
      <c r="U112" s="100">
        <f t="shared" si="14"/>
        <v>0</v>
      </c>
      <c r="V112" s="100">
        <f t="shared" si="14"/>
        <v>0</v>
      </c>
      <c r="W112" s="100">
        <f>W113</f>
        <v>0</v>
      </c>
      <c r="AA112"/>
    </row>
    <row r="113" spans="1:27" ht="15">
      <c r="A113" s="188"/>
      <c r="B113" s="191" t="s">
        <v>24</v>
      </c>
      <c r="C113" s="184"/>
      <c r="D113" s="186">
        <f>D114+D115+D116+D117+D118+D119+D120+D121+D122+D123+D124+D125+D126+D127+D128+D129+D130+D131+D132+D133+D134+D135</f>
        <v>573998</v>
      </c>
      <c r="E113" s="186">
        <f>E114+E115+E116+E117+E118+E119+E120+E121+E122+E123+E124+E125+E126+E127+E128+E129+E130+E131+E132+E133+E134+E135</f>
        <v>6107</v>
      </c>
      <c r="F113" s="186">
        <f>F114+F115+F116+F117+F118+F119+F120+F121+F122+F123+F124+F125+F126+F127+F128+F129+F130+F131+F132+F133+F134+F135</f>
        <v>567891</v>
      </c>
      <c r="G113" s="186">
        <f>G114+G115+G116+G117+G118+G119+G120+G121+G122+G123+G124+G125+G126+G127+G128+G129+G130+G131+G132+G133+G134+G135</f>
        <v>567483</v>
      </c>
      <c r="H113" s="186"/>
      <c r="I113" s="186">
        <f>I114+I115+I116+I117+I118+I119+I120+I121+I122+I123+I124+I125+I126+I127+I128+I129+I130+I131+I132+I133+I134+I135</f>
        <v>424942</v>
      </c>
      <c r="J113" s="186">
        <f>J114+J115+J116+J117+J118+J119+J120+J121+J122+J123+J124+J125+J126+J127+J128+J129+J130+J131+J132+J133+J134+J135</f>
        <v>424942</v>
      </c>
      <c r="K113" s="186">
        <f>K114+K115+K116+K117+K118+K119+K120+K121+K122+K123+K124+K125+K126+K127+K128+K129+K130+K131+K132+K133+K134</f>
        <v>424942</v>
      </c>
      <c r="L113" s="186">
        <f>L114+L115+L116+L117+L118+L119+L120+L121+L122+L123+L124+L125+L126+L127+L128+L129+L130+L131+L132+L133+L134</f>
        <v>424942</v>
      </c>
      <c r="M113" s="186"/>
      <c r="N113" s="186">
        <f>N114+N115+N116+N117+N118+N119+N120+N121+N122+N123+N124+N125+N126+N127+N128+N129+N130+N131+N132+N133+N134</f>
        <v>118993</v>
      </c>
      <c r="O113" s="186">
        <f>O114+O115+O116+O117+O118+O119+O120+O121+O122+O123+O124+O125+O126+O127+O128+O129+O130+O131+O132+O133+O134</f>
        <v>118993</v>
      </c>
      <c r="P113" s="186">
        <f>P114+P115+P116+P117+P118+P119+P120+P121+P122+P123+P124+P125+P126+P127+P128+P129+P130+P131+P132+P133+P134</f>
        <v>16312</v>
      </c>
      <c r="Q113" s="186">
        <f>Q114+Q115+Q116+Q117+Q118+Q119+Q120+Q121+Q122+Q123+Q124+Q125+Q126+Q127+Q128+Q129+Q130+Q131+Q132+Q133+Q134+Q135</f>
        <v>18573</v>
      </c>
      <c r="R113" s="186">
        <f>R114+R117+R118+R119+R120+R124+R125+R126+R127+R134</f>
        <v>0</v>
      </c>
      <c r="S113" s="186">
        <f>S114+S115+S116+S117+S118+S119+S120+S121+S122+S123+S124+S125+S126+S127+S128+S129+S130+S131+S132+S133+S134+S135</f>
        <v>7644</v>
      </c>
      <c r="T113" s="186">
        <f>T114+T115+T116+T117+T118+T119+T120+T121+T122+T123+T124+T125+T126+T127+T128+T129+T130+T131+T132+T133+T134+T135</f>
        <v>4975</v>
      </c>
      <c r="U113" s="186">
        <f>U114+U117+U118+U119+U120+U124+U125+U126+U127+U134</f>
        <v>0</v>
      </c>
      <c r="V113" s="186">
        <f>V114+V117+V118+V119+V120+V124+V125+V126+V127+V134</f>
        <v>0</v>
      </c>
      <c r="W113" s="198">
        <f>W124+W125+W126+W127+W134</f>
        <v>0</v>
      </c>
      <c r="AA113"/>
    </row>
    <row r="114" spans="1:27" ht="64.5" customHeight="1">
      <c r="A114" s="117">
        <v>29</v>
      </c>
      <c r="B114" s="206" t="s">
        <v>138</v>
      </c>
      <c r="C114" s="54" t="s">
        <v>72</v>
      </c>
      <c r="D114" s="49">
        <v>36000</v>
      </c>
      <c r="E114" s="49"/>
      <c r="F114" s="91">
        <f aca="true" t="shared" si="15" ref="F114:F134">I114+N114+P114+S114+V114</f>
        <v>36000</v>
      </c>
      <c r="G114" s="172">
        <f>K114+O114+Q114+T114+W114</f>
        <v>36000</v>
      </c>
      <c r="H114" s="49"/>
      <c r="I114" s="49">
        <v>36000</v>
      </c>
      <c r="J114" s="49">
        <v>36000</v>
      </c>
      <c r="K114" s="131">
        <v>36000</v>
      </c>
      <c r="L114" s="131">
        <v>36000</v>
      </c>
      <c r="M114" s="49"/>
      <c r="N114" s="49"/>
      <c r="O114" s="131"/>
      <c r="P114" s="49"/>
      <c r="Q114" s="131"/>
      <c r="R114" s="49"/>
      <c r="S114" s="49"/>
      <c r="T114" s="131"/>
      <c r="U114" s="49"/>
      <c r="V114" s="49"/>
      <c r="W114" s="133"/>
      <c r="AA114"/>
    </row>
    <row r="115" spans="1:27" ht="34.5" customHeight="1">
      <c r="A115" s="117">
        <v>30</v>
      </c>
      <c r="B115" s="206" t="s">
        <v>143</v>
      </c>
      <c r="C115" s="54" t="s">
        <v>72</v>
      </c>
      <c r="D115" s="49">
        <v>7627</v>
      </c>
      <c r="E115" s="49"/>
      <c r="F115" s="91">
        <f t="shared" si="15"/>
        <v>7627</v>
      </c>
      <c r="G115" s="172">
        <f>K115+O115+Q115+T115+W115</f>
        <v>7219</v>
      </c>
      <c r="H115" s="49"/>
      <c r="I115" s="49"/>
      <c r="J115" s="49"/>
      <c r="K115" s="131"/>
      <c r="L115" s="131"/>
      <c r="M115" s="49"/>
      <c r="N115" s="49"/>
      <c r="O115" s="131"/>
      <c r="P115" s="49">
        <v>7627</v>
      </c>
      <c r="Q115" s="201">
        <v>7219</v>
      </c>
      <c r="R115" s="49"/>
      <c r="S115" s="49"/>
      <c r="T115" s="131"/>
      <c r="U115" s="49"/>
      <c r="V115" s="49"/>
      <c r="W115" s="133"/>
      <c r="AA115"/>
    </row>
    <row r="116" spans="1:28" ht="51.75" customHeight="1">
      <c r="A116" s="117">
        <v>31</v>
      </c>
      <c r="B116" s="206" t="s">
        <v>144</v>
      </c>
      <c r="C116" s="54" t="s">
        <v>72</v>
      </c>
      <c r="D116" s="49">
        <v>8685</v>
      </c>
      <c r="E116" s="49"/>
      <c r="F116" s="91">
        <f t="shared" si="15"/>
        <v>8685</v>
      </c>
      <c r="G116" s="172">
        <f>K116+O116+Q116+T116+W116</f>
        <v>8685</v>
      </c>
      <c r="H116" s="49"/>
      <c r="I116" s="49"/>
      <c r="J116" s="49"/>
      <c r="K116" s="131"/>
      <c r="L116" s="131"/>
      <c r="M116" s="49"/>
      <c r="N116" s="49"/>
      <c r="O116" s="131"/>
      <c r="P116" s="194">
        <v>8685</v>
      </c>
      <c r="Q116" s="224">
        <v>8685</v>
      </c>
      <c r="R116" s="49"/>
      <c r="S116" s="49"/>
      <c r="T116" s="131"/>
      <c r="U116" s="49"/>
      <c r="V116" s="49"/>
      <c r="W116" s="133"/>
      <c r="AA116"/>
      <c r="AB116" s="223"/>
    </row>
    <row r="117" spans="1:27" ht="82.5" customHeight="1">
      <c r="A117" s="117">
        <v>32</v>
      </c>
      <c r="B117" s="206" t="s">
        <v>95</v>
      </c>
      <c r="C117" s="54" t="s">
        <v>72</v>
      </c>
      <c r="D117" s="49">
        <v>45000</v>
      </c>
      <c r="E117" s="49"/>
      <c r="F117" s="91">
        <f t="shared" si="15"/>
        <v>45000</v>
      </c>
      <c r="G117" s="172">
        <f>K117+O117+Q117+T117+W117</f>
        <v>45000</v>
      </c>
      <c r="H117" s="49" t="s">
        <v>73</v>
      </c>
      <c r="I117" s="49">
        <v>45000</v>
      </c>
      <c r="J117" s="49">
        <v>45000</v>
      </c>
      <c r="K117" s="201">
        <v>45000</v>
      </c>
      <c r="L117" s="201">
        <v>45000</v>
      </c>
      <c r="M117" s="49"/>
      <c r="N117" s="49"/>
      <c r="O117" s="131"/>
      <c r="P117" s="49"/>
      <c r="Q117" s="131"/>
      <c r="R117" s="49"/>
      <c r="S117" s="49"/>
      <c r="T117" s="131"/>
      <c r="U117" s="49"/>
      <c r="V117" s="49"/>
      <c r="W117" s="131"/>
      <c r="AA117"/>
    </row>
    <row r="118" spans="1:27" ht="97.5" customHeight="1">
      <c r="A118" s="117">
        <v>33</v>
      </c>
      <c r="B118" s="206" t="s">
        <v>125</v>
      </c>
      <c r="C118" s="54" t="s">
        <v>72</v>
      </c>
      <c r="D118" s="49">
        <v>63000</v>
      </c>
      <c r="E118" s="49"/>
      <c r="F118" s="91">
        <f t="shared" si="15"/>
        <v>63000</v>
      </c>
      <c r="G118" s="172">
        <f>K118+O118+Q118+T118+W118</f>
        <v>63000</v>
      </c>
      <c r="H118" s="49" t="s">
        <v>73</v>
      </c>
      <c r="I118" s="49">
        <v>63000</v>
      </c>
      <c r="J118" s="49">
        <v>63000</v>
      </c>
      <c r="K118" s="131">
        <v>63000</v>
      </c>
      <c r="L118" s="131">
        <v>63000</v>
      </c>
      <c r="M118" s="49"/>
      <c r="N118" s="49"/>
      <c r="O118" s="131"/>
      <c r="P118" s="49"/>
      <c r="Q118" s="131"/>
      <c r="R118" s="49"/>
      <c r="S118" s="49"/>
      <c r="T118" s="131"/>
      <c r="U118" s="49"/>
      <c r="V118" s="49"/>
      <c r="W118" s="131"/>
      <c r="AA118"/>
    </row>
    <row r="119" spans="1:27" ht="55.5" customHeight="1">
      <c r="A119" s="117">
        <v>34</v>
      </c>
      <c r="B119" s="206" t="s">
        <v>96</v>
      </c>
      <c r="C119" s="54" t="s">
        <v>72</v>
      </c>
      <c r="D119" s="49">
        <v>60000</v>
      </c>
      <c r="E119" s="49"/>
      <c r="F119" s="91">
        <f t="shared" si="15"/>
        <v>60000</v>
      </c>
      <c r="G119" s="172">
        <f aca="true" t="shared" si="16" ref="G119:G134">K119+O119+Q119+T119+W119</f>
        <v>60000</v>
      </c>
      <c r="H119" s="49" t="s">
        <v>73</v>
      </c>
      <c r="I119" s="49">
        <v>60000</v>
      </c>
      <c r="J119" s="49">
        <v>60000</v>
      </c>
      <c r="K119" s="131">
        <v>60000</v>
      </c>
      <c r="L119" s="131">
        <v>60000</v>
      </c>
      <c r="M119" s="49"/>
      <c r="N119" s="49"/>
      <c r="O119" s="131"/>
      <c r="P119" s="49"/>
      <c r="Q119" s="131"/>
      <c r="R119" s="49"/>
      <c r="S119" s="49"/>
      <c r="T119" s="131"/>
      <c r="U119" s="49"/>
      <c r="V119" s="49"/>
      <c r="W119" s="133"/>
      <c r="AA119"/>
    </row>
    <row r="120" spans="1:27" ht="50.25" customHeight="1">
      <c r="A120" s="117"/>
      <c r="B120" s="206" t="s">
        <v>126</v>
      </c>
      <c r="C120" s="54" t="s">
        <v>72</v>
      </c>
      <c r="D120" s="49">
        <v>0</v>
      </c>
      <c r="E120" s="49"/>
      <c r="F120" s="91">
        <f t="shared" si="15"/>
        <v>0</v>
      </c>
      <c r="G120" s="172">
        <f t="shared" si="16"/>
        <v>0</v>
      </c>
      <c r="H120" s="49"/>
      <c r="I120" s="49">
        <v>0</v>
      </c>
      <c r="J120" s="49">
        <v>0</v>
      </c>
      <c r="K120" s="131">
        <v>0</v>
      </c>
      <c r="L120" s="131">
        <v>0</v>
      </c>
      <c r="M120" s="49"/>
      <c r="N120" s="49"/>
      <c r="O120" s="131"/>
      <c r="P120" s="49"/>
      <c r="Q120" s="131"/>
      <c r="R120" s="49"/>
      <c r="S120" s="49"/>
      <c r="T120" s="131"/>
      <c r="U120" s="49"/>
      <c r="V120" s="49"/>
      <c r="W120" s="133"/>
      <c r="AA120"/>
    </row>
    <row r="121" spans="1:27" ht="72.75" customHeight="1">
      <c r="A121" s="117">
        <v>35</v>
      </c>
      <c r="B121" s="210" t="s">
        <v>154</v>
      </c>
      <c r="C121" s="54" t="s">
        <v>72</v>
      </c>
      <c r="D121" s="49">
        <v>14571</v>
      </c>
      <c r="E121" s="49"/>
      <c r="F121" s="91">
        <f t="shared" si="15"/>
        <v>14571</v>
      </c>
      <c r="G121" s="172">
        <f t="shared" si="16"/>
        <v>14571</v>
      </c>
      <c r="H121" s="49"/>
      <c r="I121" s="49">
        <v>14571</v>
      </c>
      <c r="J121" s="49">
        <v>14571</v>
      </c>
      <c r="K121" s="131">
        <v>14571</v>
      </c>
      <c r="L121" s="131">
        <v>14571</v>
      </c>
      <c r="M121" s="49"/>
      <c r="N121" s="49"/>
      <c r="O121" s="131"/>
      <c r="P121" s="49"/>
      <c r="Q121" s="131"/>
      <c r="R121" s="49"/>
      <c r="S121" s="49"/>
      <c r="T121" s="131"/>
      <c r="U121" s="49"/>
      <c r="V121" s="49"/>
      <c r="W121" s="133"/>
      <c r="AA121"/>
    </row>
    <row r="122" spans="1:27" ht="75.75" customHeight="1">
      <c r="A122" s="117">
        <v>36</v>
      </c>
      <c r="B122" s="210" t="s">
        <v>139</v>
      </c>
      <c r="C122" s="54" t="s">
        <v>72</v>
      </c>
      <c r="D122" s="49">
        <v>35361</v>
      </c>
      <c r="E122" s="49"/>
      <c r="F122" s="91">
        <f t="shared" si="15"/>
        <v>35361</v>
      </c>
      <c r="G122" s="172">
        <f t="shared" si="16"/>
        <v>35361</v>
      </c>
      <c r="H122" s="49"/>
      <c r="I122" s="49">
        <v>35361</v>
      </c>
      <c r="J122" s="49">
        <v>35361</v>
      </c>
      <c r="K122" s="131">
        <v>35361</v>
      </c>
      <c r="L122" s="131">
        <v>35361</v>
      </c>
      <c r="M122" s="49"/>
      <c r="N122" s="49"/>
      <c r="O122" s="131"/>
      <c r="P122" s="49"/>
      <c r="Q122" s="131"/>
      <c r="R122" s="49"/>
      <c r="S122" s="49"/>
      <c r="T122" s="131"/>
      <c r="U122" s="49"/>
      <c r="V122" s="49"/>
      <c r="W122" s="133"/>
      <c r="AA122"/>
    </row>
    <row r="123" spans="1:27" ht="78" customHeight="1">
      <c r="A123" s="117">
        <v>37</v>
      </c>
      <c r="B123" s="210" t="s">
        <v>140</v>
      </c>
      <c r="C123" s="54" t="s">
        <v>72</v>
      </c>
      <c r="D123" s="49">
        <v>10068</v>
      </c>
      <c r="E123" s="49"/>
      <c r="F123" s="91">
        <f t="shared" si="15"/>
        <v>10068</v>
      </c>
      <c r="G123" s="172">
        <f t="shared" si="16"/>
        <v>10068</v>
      </c>
      <c r="H123" s="49"/>
      <c r="I123" s="49">
        <v>10068</v>
      </c>
      <c r="J123" s="49">
        <v>10068</v>
      </c>
      <c r="K123" s="131">
        <v>10068</v>
      </c>
      <c r="L123" s="131">
        <v>10068</v>
      </c>
      <c r="M123" s="49"/>
      <c r="N123" s="49"/>
      <c r="O123" s="131"/>
      <c r="P123" s="49"/>
      <c r="Q123" s="131"/>
      <c r="R123" s="49"/>
      <c r="S123" s="49"/>
      <c r="T123" s="131"/>
      <c r="U123" s="49"/>
      <c r="V123" s="49"/>
      <c r="W123" s="133"/>
      <c r="AA123"/>
    </row>
    <row r="124" spans="1:27" ht="111.75" customHeight="1">
      <c r="A124" s="117"/>
      <c r="B124" s="206" t="s">
        <v>97</v>
      </c>
      <c r="C124" s="13" t="s">
        <v>72</v>
      </c>
      <c r="D124" s="49">
        <v>5100</v>
      </c>
      <c r="E124" s="49">
        <v>5100</v>
      </c>
      <c r="F124" s="91">
        <f t="shared" si="15"/>
        <v>0</v>
      </c>
      <c r="G124" s="172">
        <f t="shared" si="16"/>
        <v>0</v>
      </c>
      <c r="H124" s="49"/>
      <c r="I124" s="49"/>
      <c r="J124" s="49"/>
      <c r="K124" s="131"/>
      <c r="L124" s="131"/>
      <c r="M124" s="49"/>
      <c r="N124" s="49"/>
      <c r="O124" s="131"/>
      <c r="P124" s="49"/>
      <c r="Q124" s="131"/>
      <c r="R124" s="49"/>
      <c r="S124" s="49"/>
      <c r="T124" s="131"/>
      <c r="U124" s="49">
        <v>0</v>
      </c>
      <c r="V124" s="49">
        <v>0</v>
      </c>
      <c r="W124" s="133">
        <v>0</v>
      </c>
      <c r="AA124"/>
    </row>
    <row r="125" spans="1:27" ht="180" customHeight="1">
      <c r="A125" s="117"/>
      <c r="B125" s="206" t="s">
        <v>122</v>
      </c>
      <c r="C125" s="13" t="s">
        <v>72</v>
      </c>
      <c r="D125" s="49">
        <v>0</v>
      </c>
      <c r="E125" s="49"/>
      <c r="F125" s="91">
        <f t="shared" si="15"/>
        <v>0</v>
      </c>
      <c r="G125" s="172">
        <f t="shared" si="16"/>
        <v>0</v>
      </c>
      <c r="H125" s="49" t="s">
        <v>73</v>
      </c>
      <c r="I125" s="49">
        <v>0</v>
      </c>
      <c r="J125" s="49">
        <v>0</v>
      </c>
      <c r="K125" s="201">
        <v>0</v>
      </c>
      <c r="L125" s="201">
        <v>0</v>
      </c>
      <c r="M125" s="49"/>
      <c r="N125" s="49"/>
      <c r="O125" s="131"/>
      <c r="P125" s="49"/>
      <c r="Q125" s="131"/>
      <c r="R125" s="49"/>
      <c r="S125" s="49"/>
      <c r="T125" s="131"/>
      <c r="U125" s="49"/>
      <c r="V125" s="49"/>
      <c r="W125" s="131"/>
      <c r="AA125"/>
    </row>
    <row r="126" spans="1:27" ht="51.75" customHeight="1">
      <c r="A126" s="117">
        <v>38</v>
      </c>
      <c r="B126" s="219" t="s">
        <v>156</v>
      </c>
      <c r="C126" s="13" t="s">
        <v>72</v>
      </c>
      <c r="D126" s="49">
        <v>60000</v>
      </c>
      <c r="E126" s="49"/>
      <c r="F126" s="91">
        <f t="shared" si="15"/>
        <v>60000</v>
      </c>
      <c r="G126" s="172">
        <f t="shared" si="16"/>
        <v>60000</v>
      </c>
      <c r="H126" s="49" t="s">
        <v>73</v>
      </c>
      <c r="I126" s="49">
        <v>60000</v>
      </c>
      <c r="J126" s="49">
        <v>60000</v>
      </c>
      <c r="K126" s="131">
        <v>60000</v>
      </c>
      <c r="L126" s="131">
        <v>60000</v>
      </c>
      <c r="M126" s="49"/>
      <c r="N126" s="49"/>
      <c r="O126" s="131"/>
      <c r="P126" s="49"/>
      <c r="Q126" s="131"/>
      <c r="R126" s="49"/>
      <c r="S126" s="49"/>
      <c r="T126" s="131"/>
      <c r="U126" s="49"/>
      <c r="V126" s="49"/>
      <c r="W126" s="131"/>
      <c r="AA126"/>
    </row>
    <row r="127" spans="1:27" ht="95.25" customHeight="1">
      <c r="A127" s="117"/>
      <c r="B127" s="206" t="s">
        <v>115</v>
      </c>
      <c r="C127" s="13" t="s">
        <v>72</v>
      </c>
      <c r="D127" s="49">
        <v>0</v>
      </c>
      <c r="E127" s="49"/>
      <c r="F127" s="91">
        <f t="shared" si="15"/>
        <v>0</v>
      </c>
      <c r="G127" s="172">
        <f t="shared" si="16"/>
        <v>0</v>
      </c>
      <c r="H127" s="49" t="s">
        <v>73</v>
      </c>
      <c r="I127" s="49">
        <v>0</v>
      </c>
      <c r="J127" s="49">
        <v>0</v>
      </c>
      <c r="K127" s="131">
        <v>0</v>
      </c>
      <c r="L127" s="131">
        <v>0</v>
      </c>
      <c r="M127" s="49"/>
      <c r="N127" s="49"/>
      <c r="O127" s="131"/>
      <c r="P127" s="49"/>
      <c r="Q127" s="131"/>
      <c r="R127" s="49"/>
      <c r="S127" s="49"/>
      <c r="T127" s="131"/>
      <c r="U127" s="49"/>
      <c r="V127" s="49"/>
      <c r="W127" s="131"/>
      <c r="AA127"/>
    </row>
    <row r="128" spans="1:27" ht="39" customHeight="1">
      <c r="A128" s="117">
        <v>39</v>
      </c>
      <c r="B128" s="211" t="s">
        <v>131</v>
      </c>
      <c r="C128" s="199" t="s">
        <v>72</v>
      </c>
      <c r="D128" s="49">
        <v>19316</v>
      </c>
      <c r="E128" s="49"/>
      <c r="F128" s="91">
        <f t="shared" si="15"/>
        <v>19316</v>
      </c>
      <c r="G128" s="172">
        <f t="shared" si="16"/>
        <v>19316</v>
      </c>
      <c r="H128" s="49"/>
      <c r="I128" s="49">
        <v>19316</v>
      </c>
      <c r="J128" s="49">
        <v>19316</v>
      </c>
      <c r="K128" s="131">
        <v>19316</v>
      </c>
      <c r="L128" s="131">
        <v>19316</v>
      </c>
      <c r="M128" s="49"/>
      <c r="N128" s="49"/>
      <c r="O128" s="131"/>
      <c r="P128" s="49"/>
      <c r="Q128" s="131"/>
      <c r="R128" s="49"/>
      <c r="S128" s="49"/>
      <c r="T128" s="131"/>
      <c r="U128" s="49"/>
      <c r="V128" s="49"/>
      <c r="W128" s="131"/>
      <c r="AA128"/>
    </row>
    <row r="129" spans="1:27" ht="39" customHeight="1">
      <c r="A129" s="117">
        <v>40</v>
      </c>
      <c r="B129" s="211" t="s">
        <v>153</v>
      </c>
      <c r="C129" s="199" t="s">
        <v>72</v>
      </c>
      <c r="D129" s="49">
        <v>29208</v>
      </c>
      <c r="E129" s="49"/>
      <c r="F129" s="91">
        <f t="shared" si="15"/>
        <v>29208</v>
      </c>
      <c r="G129" s="172">
        <f t="shared" si="16"/>
        <v>29208</v>
      </c>
      <c r="H129" s="49"/>
      <c r="I129" s="49">
        <v>29208</v>
      </c>
      <c r="J129" s="49">
        <v>29208</v>
      </c>
      <c r="K129" s="131">
        <v>29208</v>
      </c>
      <c r="L129" s="131">
        <v>29208</v>
      </c>
      <c r="M129" s="49"/>
      <c r="N129" s="49"/>
      <c r="O129" s="131"/>
      <c r="P129" s="49"/>
      <c r="Q129" s="131"/>
      <c r="R129" s="49"/>
      <c r="S129" s="49"/>
      <c r="T129" s="131"/>
      <c r="U129" s="49"/>
      <c r="V129" s="49"/>
      <c r="W129" s="131"/>
      <c r="AA129"/>
    </row>
    <row r="130" spans="1:27" ht="35.25" customHeight="1">
      <c r="A130" s="117">
        <v>41</v>
      </c>
      <c r="B130" s="211" t="s">
        <v>132</v>
      </c>
      <c r="C130" s="199" t="s">
        <v>72</v>
      </c>
      <c r="D130" s="49">
        <v>4667</v>
      </c>
      <c r="E130" s="49"/>
      <c r="F130" s="91">
        <f t="shared" si="15"/>
        <v>4667</v>
      </c>
      <c r="G130" s="172">
        <f t="shared" si="16"/>
        <v>4667</v>
      </c>
      <c r="H130" s="49"/>
      <c r="I130" s="49">
        <v>4667</v>
      </c>
      <c r="J130" s="49">
        <v>4667</v>
      </c>
      <c r="K130" s="131">
        <v>4667</v>
      </c>
      <c r="L130" s="131">
        <v>4667</v>
      </c>
      <c r="M130" s="49"/>
      <c r="N130" s="49"/>
      <c r="O130" s="131"/>
      <c r="P130" s="49"/>
      <c r="Q130" s="131"/>
      <c r="R130" s="49"/>
      <c r="S130" s="49"/>
      <c r="T130" s="131"/>
      <c r="U130" s="49"/>
      <c r="V130" s="49"/>
      <c r="W130" s="131"/>
      <c r="AA130"/>
    </row>
    <row r="131" spans="1:27" ht="36.75" customHeight="1">
      <c r="A131" s="117">
        <v>42</v>
      </c>
      <c r="B131" s="211" t="s">
        <v>133</v>
      </c>
      <c r="C131" s="199" t="s">
        <v>72</v>
      </c>
      <c r="D131" s="49">
        <v>7234</v>
      </c>
      <c r="E131" s="49"/>
      <c r="F131" s="91">
        <f t="shared" si="15"/>
        <v>7234</v>
      </c>
      <c r="G131" s="172">
        <f t="shared" si="16"/>
        <v>7234</v>
      </c>
      <c r="H131" s="49"/>
      <c r="I131" s="49">
        <v>7234</v>
      </c>
      <c r="J131" s="49">
        <v>7234</v>
      </c>
      <c r="K131" s="131">
        <v>7234</v>
      </c>
      <c r="L131" s="131">
        <v>7234</v>
      </c>
      <c r="M131" s="49"/>
      <c r="N131" s="49"/>
      <c r="O131" s="131"/>
      <c r="P131" s="49"/>
      <c r="Q131" s="131"/>
      <c r="R131" s="49"/>
      <c r="S131" s="49"/>
      <c r="T131" s="131"/>
      <c r="U131" s="49"/>
      <c r="V131" s="49"/>
      <c r="W131" s="131"/>
      <c r="AA131"/>
    </row>
    <row r="132" spans="1:27" ht="36" customHeight="1">
      <c r="A132" s="117">
        <v>43</v>
      </c>
      <c r="B132" s="211" t="s">
        <v>134</v>
      </c>
      <c r="C132" s="199" t="s">
        <v>72</v>
      </c>
      <c r="D132" s="49">
        <v>28211</v>
      </c>
      <c r="E132" s="49"/>
      <c r="F132" s="91">
        <f t="shared" si="15"/>
        <v>28211</v>
      </c>
      <c r="G132" s="172">
        <f t="shared" si="16"/>
        <v>28211</v>
      </c>
      <c r="H132" s="49"/>
      <c r="I132" s="49">
        <v>28211</v>
      </c>
      <c r="J132" s="49">
        <v>28211</v>
      </c>
      <c r="K132" s="201">
        <v>28211</v>
      </c>
      <c r="L132" s="201">
        <v>28211</v>
      </c>
      <c r="M132" s="49"/>
      <c r="N132" s="49"/>
      <c r="O132" s="131"/>
      <c r="P132" s="49"/>
      <c r="Q132" s="131"/>
      <c r="R132" s="49"/>
      <c r="S132" s="49"/>
      <c r="T132" s="131"/>
      <c r="U132" s="49"/>
      <c r="V132" s="49"/>
      <c r="W132" s="131"/>
      <c r="AA132"/>
    </row>
    <row r="133" spans="1:27" ht="39" customHeight="1">
      <c r="A133" s="117">
        <v>44</v>
      </c>
      <c r="B133" s="211" t="s">
        <v>135</v>
      </c>
      <c r="C133" s="199" t="s">
        <v>72</v>
      </c>
      <c r="D133" s="49">
        <v>12306</v>
      </c>
      <c r="E133" s="49"/>
      <c r="F133" s="91">
        <f t="shared" si="15"/>
        <v>12306</v>
      </c>
      <c r="G133" s="172">
        <f t="shared" si="16"/>
        <v>12306</v>
      </c>
      <c r="H133" s="49"/>
      <c r="I133" s="49">
        <v>12306</v>
      </c>
      <c r="J133" s="49">
        <v>12306</v>
      </c>
      <c r="K133" s="131">
        <v>12306</v>
      </c>
      <c r="L133" s="131">
        <v>12306</v>
      </c>
      <c r="M133" s="49"/>
      <c r="N133" s="49"/>
      <c r="O133" s="131"/>
      <c r="P133" s="49"/>
      <c r="Q133" s="131"/>
      <c r="R133" s="49"/>
      <c r="S133" s="49"/>
      <c r="T133" s="131"/>
      <c r="U133" s="49"/>
      <c r="V133" s="49"/>
      <c r="W133" s="131"/>
      <c r="AA133"/>
    </row>
    <row r="134" spans="1:27" ht="53.25" customHeight="1" thickBot="1">
      <c r="A134" s="117">
        <v>45</v>
      </c>
      <c r="B134" s="211" t="s">
        <v>98</v>
      </c>
      <c r="C134" s="199" t="s">
        <v>84</v>
      </c>
      <c r="D134" s="49">
        <v>120000</v>
      </c>
      <c r="E134" s="49">
        <v>1007</v>
      </c>
      <c r="F134" s="91">
        <f t="shared" si="15"/>
        <v>118993</v>
      </c>
      <c r="G134" s="172">
        <f t="shared" si="16"/>
        <v>118993</v>
      </c>
      <c r="H134" s="49"/>
      <c r="I134" s="49">
        <v>0</v>
      </c>
      <c r="J134" s="49"/>
      <c r="K134" s="131"/>
      <c r="L134" s="131"/>
      <c r="M134" s="49" t="s">
        <v>73</v>
      </c>
      <c r="N134" s="49">
        <v>118993</v>
      </c>
      <c r="O134" s="131">
        <v>118993</v>
      </c>
      <c r="P134" s="49"/>
      <c r="Q134" s="131"/>
      <c r="R134" s="49"/>
      <c r="S134" s="49"/>
      <c r="T134" s="131"/>
      <c r="U134" s="49"/>
      <c r="V134" s="49"/>
      <c r="W134" s="131"/>
      <c r="AA134"/>
    </row>
    <row r="135" spans="1:27" ht="34.5" customHeight="1" thickBot="1">
      <c r="A135" s="117">
        <v>46</v>
      </c>
      <c r="B135" s="220" t="s">
        <v>157</v>
      </c>
      <c r="C135" s="199" t="s">
        <v>119</v>
      </c>
      <c r="D135" s="221">
        <v>7644</v>
      </c>
      <c r="E135" s="49"/>
      <c r="F135" s="91">
        <f>I135+N135+P135+S135+V135</f>
        <v>7644</v>
      </c>
      <c r="G135" s="172">
        <f>K135+O135+Q135+T135+W135</f>
        <v>7644</v>
      </c>
      <c r="H135" s="49"/>
      <c r="I135" s="49"/>
      <c r="J135" s="49"/>
      <c r="K135" s="131"/>
      <c r="L135" s="131"/>
      <c r="M135" s="49"/>
      <c r="N135" s="49"/>
      <c r="O135" s="131"/>
      <c r="P135" s="49">
        <v>0</v>
      </c>
      <c r="Q135" s="131">
        <v>2669</v>
      </c>
      <c r="R135" s="49"/>
      <c r="S135" s="49">
        <v>7644</v>
      </c>
      <c r="T135" s="131">
        <v>4975</v>
      </c>
      <c r="U135" s="49"/>
      <c r="V135" s="49"/>
      <c r="W135" s="131"/>
      <c r="AA135"/>
    </row>
    <row r="136" spans="1:27" ht="19.5" customHeight="1">
      <c r="A136" s="216"/>
      <c r="B136" s="212" t="s">
        <v>23</v>
      </c>
      <c r="C136" s="190"/>
      <c r="D136" s="190">
        <f>D137</f>
        <v>35940</v>
      </c>
      <c r="E136" s="190">
        <f>E137</f>
        <v>22192</v>
      </c>
      <c r="F136" s="190">
        <f>F137</f>
        <v>12548</v>
      </c>
      <c r="G136" s="190">
        <f>G137</f>
        <v>12548</v>
      </c>
      <c r="H136" s="190"/>
      <c r="I136" s="190">
        <f>I137</f>
        <v>12548</v>
      </c>
      <c r="J136" s="190">
        <f>J137</f>
        <v>12548</v>
      </c>
      <c r="K136" s="190">
        <f>K137</f>
        <v>12548</v>
      </c>
      <c r="L136" s="190">
        <f>L137</f>
        <v>12548</v>
      </c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AA136"/>
    </row>
    <row r="137" spans="1:27" ht="93.75" customHeight="1">
      <c r="A137" s="117">
        <v>47</v>
      </c>
      <c r="B137" s="206" t="s">
        <v>116</v>
      </c>
      <c r="C137" s="88" t="s">
        <v>84</v>
      </c>
      <c r="D137" s="158">
        <v>35940</v>
      </c>
      <c r="E137" s="88">
        <v>22192</v>
      </c>
      <c r="F137" s="91">
        <f>I137+N137+P137+S137+V137</f>
        <v>12548</v>
      </c>
      <c r="G137" s="172">
        <f>K137+O137+Q137+T137+W137</f>
        <v>12548</v>
      </c>
      <c r="H137" s="88"/>
      <c r="I137" s="88">
        <v>12548</v>
      </c>
      <c r="J137" s="49">
        <v>12548</v>
      </c>
      <c r="K137" s="131">
        <v>12548</v>
      </c>
      <c r="L137" s="131">
        <v>12548</v>
      </c>
      <c r="M137" s="88"/>
      <c r="N137" s="88"/>
      <c r="O137" s="135"/>
      <c r="P137" s="88"/>
      <c r="Q137" s="135"/>
      <c r="R137" s="88"/>
      <c r="S137" s="88"/>
      <c r="T137" s="135"/>
      <c r="U137" s="88"/>
      <c r="V137" s="88"/>
      <c r="W137" s="131"/>
      <c r="AA137"/>
    </row>
    <row r="138" spans="1:27" ht="20.25" customHeight="1">
      <c r="A138" s="188" t="s">
        <v>120</v>
      </c>
      <c r="B138" s="205" t="s">
        <v>30</v>
      </c>
      <c r="C138" s="189"/>
      <c r="D138" s="189">
        <f>D139</f>
        <v>36000</v>
      </c>
      <c r="E138" s="189"/>
      <c r="F138" s="189">
        <f>F139</f>
        <v>36000</v>
      </c>
      <c r="G138" s="189">
        <f>G139</f>
        <v>36000</v>
      </c>
      <c r="H138" s="189"/>
      <c r="I138" s="189">
        <f>I139</f>
        <v>36000</v>
      </c>
      <c r="J138" s="189">
        <f>J139</f>
        <v>36000</v>
      </c>
      <c r="K138" s="189">
        <f>K139</f>
        <v>36000</v>
      </c>
      <c r="L138" s="189">
        <f>L139</f>
        <v>36000</v>
      </c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6"/>
      <c r="AA138"/>
    </row>
    <row r="139" spans="1:27" ht="70.5" customHeight="1">
      <c r="A139" s="117">
        <v>48</v>
      </c>
      <c r="B139" s="206" t="s">
        <v>141</v>
      </c>
      <c r="C139" s="13" t="s">
        <v>72</v>
      </c>
      <c r="D139" s="49">
        <v>36000</v>
      </c>
      <c r="E139" s="49"/>
      <c r="F139" s="91">
        <f>I139+N139+P139+S139+V139</f>
        <v>36000</v>
      </c>
      <c r="G139" s="172">
        <f>K139+O139+Q139+T139+W139</f>
        <v>36000</v>
      </c>
      <c r="H139" s="49" t="s">
        <v>73</v>
      </c>
      <c r="I139" s="49">
        <v>36000</v>
      </c>
      <c r="J139" s="49">
        <v>36000</v>
      </c>
      <c r="K139" s="131">
        <v>36000</v>
      </c>
      <c r="L139" s="131">
        <v>36000</v>
      </c>
      <c r="M139" s="49"/>
      <c r="N139" s="49"/>
      <c r="O139" s="131"/>
      <c r="P139" s="49"/>
      <c r="Q139" s="131"/>
      <c r="R139" s="49"/>
      <c r="S139" s="49"/>
      <c r="T139" s="131"/>
      <c r="U139" s="49"/>
      <c r="V139" s="49"/>
      <c r="W139" s="131"/>
      <c r="AA139"/>
    </row>
    <row r="140" spans="1:27" ht="30">
      <c r="A140" s="193" t="s">
        <v>18</v>
      </c>
      <c r="B140" s="89" t="s">
        <v>37</v>
      </c>
      <c r="C140" s="90"/>
      <c r="D140" s="91">
        <f>D141+D143+D145</f>
        <v>144917</v>
      </c>
      <c r="E140" s="91">
        <f>E141+E143+E145</f>
        <v>0</v>
      </c>
      <c r="F140" s="91">
        <f>F141+F143+F145</f>
        <v>114917</v>
      </c>
      <c r="G140" s="92">
        <f>G141+G143</f>
        <v>15359</v>
      </c>
      <c r="H140" s="91">
        <f aca="true" t="shared" si="17" ref="H140:W140">H141+H143+H145</f>
        <v>0</v>
      </c>
      <c r="I140" s="91">
        <f t="shared" si="17"/>
        <v>29668</v>
      </c>
      <c r="J140" s="91">
        <f>J141+J143+J145</f>
        <v>29668</v>
      </c>
      <c r="K140" s="91">
        <f t="shared" si="17"/>
        <v>29668</v>
      </c>
      <c r="L140" s="91">
        <f t="shared" si="17"/>
        <v>29668</v>
      </c>
      <c r="M140" s="91">
        <f t="shared" si="17"/>
        <v>0</v>
      </c>
      <c r="N140" s="91">
        <f t="shared" si="17"/>
        <v>49889</v>
      </c>
      <c r="O140" s="91">
        <f t="shared" si="17"/>
        <v>49889</v>
      </c>
      <c r="P140" s="91">
        <f t="shared" si="17"/>
        <v>35360</v>
      </c>
      <c r="Q140" s="91">
        <f t="shared" si="17"/>
        <v>35359</v>
      </c>
      <c r="R140" s="91">
        <f t="shared" si="17"/>
        <v>0</v>
      </c>
      <c r="S140" s="91">
        <f t="shared" si="17"/>
        <v>0</v>
      </c>
      <c r="T140" s="91">
        <f t="shared" si="17"/>
        <v>0</v>
      </c>
      <c r="U140" s="91">
        <f t="shared" si="17"/>
        <v>0</v>
      </c>
      <c r="V140" s="91">
        <f t="shared" si="17"/>
        <v>0</v>
      </c>
      <c r="W140" s="91">
        <f t="shared" si="17"/>
        <v>0</v>
      </c>
      <c r="AA140"/>
    </row>
    <row r="141" spans="1:27" ht="15">
      <c r="A141" s="218">
        <v>5202</v>
      </c>
      <c r="B141" s="187" t="s">
        <v>47</v>
      </c>
      <c r="C141" s="187"/>
      <c r="D141" s="91">
        <f>D142</f>
        <v>15360</v>
      </c>
      <c r="E141" s="91"/>
      <c r="F141" s="91">
        <f>I141+N141+P141+S141+V141</f>
        <v>15360</v>
      </c>
      <c r="G141" s="91">
        <f>K141+O141+Q141+T141+W141</f>
        <v>15359</v>
      </c>
      <c r="H141" s="91"/>
      <c r="I141" s="91">
        <f>I142</f>
        <v>10000</v>
      </c>
      <c r="J141" s="91">
        <f>J142</f>
        <v>10000</v>
      </c>
      <c r="K141" s="91">
        <f>K142</f>
        <v>10000</v>
      </c>
      <c r="L141" s="91">
        <f>L142</f>
        <v>10000</v>
      </c>
      <c r="M141" s="91"/>
      <c r="N141" s="91"/>
      <c r="O141" s="91"/>
      <c r="P141" s="91">
        <f>P142</f>
        <v>5360</v>
      </c>
      <c r="Q141" s="91">
        <f>Q142</f>
        <v>5359</v>
      </c>
      <c r="R141" s="91"/>
      <c r="S141" s="91"/>
      <c r="T141" s="91"/>
      <c r="U141" s="91"/>
      <c r="V141" s="91"/>
      <c r="W141" s="91"/>
      <c r="AA141"/>
    </row>
    <row r="142" spans="1:27" ht="60.75" customHeight="1">
      <c r="A142" s="117">
        <v>49</v>
      </c>
      <c r="B142" s="206" t="s">
        <v>99</v>
      </c>
      <c r="C142" s="13" t="s">
        <v>72</v>
      </c>
      <c r="D142" s="49">
        <v>15360</v>
      </c>
      <c r="E142" s="49"/>
      <c r="F142" s="91">
        <v>10000</v>
      </c>
      <c r="G142" s="172">
        <f>K142+O142+Q142+T142+W142</f>
        <v>15359</v>
      </c>
      <c r="H142" s="49" t="s">
        <v>73</v>
      </c>
      <c r="I142" s="49">
        <v>10000</v>
      </c>
      <c r="J142" s="49">
        <v>10000</v>
      </c>
      <c r="K142" s="131">
        <v>10000</v>
      </c>
      <c r="L142" s="131">
        <v>10000</v>
      </c>
      <c r="M142" s="49"/>
      <c r="N142" s="49"/>
      <c r="O142" s="131"/>
      <c r="P142" s="49">
        <v>5360</v>
      </c>
      <c r="Q142" s="131">
        <v>5359</v>
      </c>
      <c r="R142" s="49"/>
      <c r="S142" s="49"/>
      <c r="T142" s="131"/>
      <c r="U142" s="49"/>
      <c r="V142" s="49"/>
      <c r="W142" s="131"/>
      <c r="AA142"/>
    </row>
    <row r="143" spans="1:27" ht="39.75" customHeight="1" hidden="1">
      <c r="A143" s="118"/>
      <c r="B143" s="85"/>
      <c r="C143" s="52"/>
      <c r="D143" s="52"/>
      <c r="E143" s="52"/>
      <c r="F143" s="91"/>
      <c r="G143" s="172"/>
      <c r="H143" s="52"/>
      <c r="I143" s="52"/>
      <c r="J143" s="52"/>
      <c r="K143" s="131"/>
      <c r="L143" s="131"/>
      <c r="M143" s="52"/>
      <c r="N143" s="52"/>
      <c r="O143" s="131"/>
      <c r="P143" s="52"/>
      <c r="Q143" s="131"/>
      <c r="R143" s="52"/>
      <c r="S143" s="52"/>
      <c r="T143" s="131"/>
      <c r="U143" s="52"/>
      <c r="V143" s="52"/>
      <c r="W143" s="131">
        <f>W144+W149</f>
        <v>0</v>
      </c>
      <c r="AA143"/>
    </row>
    <row r="144" spans="1:27" ht="63" customHeight="1" hidden="1">
      <c r="A144" s="117"/>
      <c r="B144" s="206"/>
      <c r="C144" s="54"/>
      <c r="D144" s="49"/>
      <c r="E144" s="49"/>
      <c r="F144" s="91"/>
      <c r="G144" s="172"/>
      <c r="H144" s="49"/>
      <c r="I144" s="49"/>
      <c r="J144" s="49"/>
      <c r="K144" s="131"/>
      <c r="L144" s="131"/>
      <c r="M144" s="49"/>
      <c r="N144" s="49"/>
      <c r="O144" s="131"/>
      <c r="P144" s="49"/>
      <c r="Q144" s="131"/>
      <c r="R144" s="49"/>
      <c r="S144" s="49"/>
      <c r="T144" s="131"/>
      <c r="U144" s="49"/>
      <c r="V144" s="49"/>
      <c r="W144" s="131"/>
      <c r="AA144"/>
    </row>
    <row r="145" spans="1:27" ht="30.75" customHeight="1">
      <c r="A145" s="101">
        <v>5206</v>
      </c>
      <c r="B145" s="209" t="s">
        <v>48</v>
      </c>
      <c r="C145" s="62"/>
      <c r="D145" s="52">
        <f>D147+D148+D149</f>
        <v>129557</v>
      </c>
      <c r="E145" s="52"/>
      <c r="F145" s="52">
        <f>F147+F148+F149</f>
        <v>99557</v>
      </c>
      <c r="G145" s="52">
        <f>G147+G148+G149</f>
        <v>99557</v>
      </c>
      <c r="H145" s="52"/>
      <c r="I145" s="52">
        <f>I147+I148+I149</f>
        <v>19668</v>
      </c>
      <c r="J145" s="52">
        <f>J147+J148+J149</f>
        <v>19668</v>
      </c>
      <c r="K145" s="52">
        <f>K147+K148+K149+K151</f>
        <v>19668</v>
      </c>
      <c r="L145" s="52">
        <f>L147+L148+L149+L151</f>
        <v>19668</v>
      </c>
      <c r="M145" s="52"/>
      <c r="N145" s="52">
        <f aca="true" t="shared" si="18" ref="N145:W145">N146+N147+N149</f>
        <v>49889</v>
      </c>
      <c r="O145" s="52">
        <f t="shared" si="18"/>
        <v>49889</v>
      </c>
      <c r="P145" s="52">
        <f t="shared" si="18"/>
        <v>30000</v>
      </c>
      <c r="Q145" s="52">
        <f t="shared" si="18"/>
        <v>30000</v>
      </c>
      <c r="R145" s="52">
        <f t="shared" si="18"/>
        <v>0</v>
      </c>
      <c r="S145" s="52">
        <f t="shared" si="18"/>
        <v>0</v>
      </c>
      <c r="T145" s="52">
        <f t="shared" si="18"/>
        <v>0</v>
      </c>
      <c r="U145" s="52">
        <f t="shared" si="18"/>
        <v>0</v>
      </c>
      <c r="V145" s="52">
        <f t="shared" si="18"/>
        <v>0</v>
      </c>
      <c r="W145" s="52">
        <f t="shared" si="18"/>
        <v>0</v>
      </c>
      <c r="AA145"/>
    </row>
    <row r="146" spans="1:27" ht="49.5" customHeight="1" hidden="1">
      <c r="A146" s="117"/>
      <c r="B146" s="206"/>
      <c r="C146" s="13"/>
      <c r="D146" s="49"/>
      <c r="E146" s="49"/>
      <c r="F146" s="91"/>
      <c r="G146" s="172"/>
      <c r="H146" s="49"/>
      <c r="I146" s="49"/>
      <c r="J146" s="49"/>
      <c r="K146" s="131"/>
      <c r="L146" s="131"/>
      <c r="M146" s="49"/>
      <c r="N146" s="49"/>
      <c r="O146" s="131"/>
      <c r="P146" s="49"/>
      <c r="Q146" s="131"/>
      <c r="R146" s="49"/>
      <c r="S146" s="49"/>
      <c r="T146" s="131"/>
      <c r="U146" s="49"/>
      <c r="V146" s="49"/>
      <c r="W146" s="131"/>
      <c r="AA146"/>
    </row>
    <row r="147" spans="1:27" ht="63.75" customHeight="1">
      <c r="A147" s="117">
        <v>50</v>
      </c>
      <c r="B147" s="206" t="s">
        <v>117</v>
      </c>
      <c r="C147" s="13" t="s">
        <v>84</v>
      </c>
      <c r="D147" s="49">
        <v>49889</v>
      </c>
      <c r="E147" s="49"/>
      <c r="F147" s="91">
        <f>I147+N147+P147+S147+V147</f>
        <v>49889</v>
      </c>
      <c r="G147" s="172">
        <f>K147+O147+Q147+T147+W147</f>
        <v>49889</v>
      </c>
      <c r="H147" s="49"/>
      <c r="I147" s="49"/>
      <c r="J147" s="49"/>
      <c r="K147" s="131">
        <v>0</v>
      </c>
      <c r="L147" s="131">
        <v>0</v>
      </c>
      <c r="M147" s="49" t="s">
        <v>73</v>
      </c>
      <c r="N147" s="49">
        <v>49889</v>
      </c>
      <c r="O147" s="131">
        <v>49889</v>
      </c>
      <c r="P147" s="49">
        <v>0</v>
      </c>
      <c r="Q147" s="131"/>
      <c r="R147" s="49"/>
      <c r="S147" s="49"/>
      <c r="T147" s="131"/>
      <c r="U147" s="49"/>
      <c r="V147" s="49"/>
      <c r="W147" s="131"/>
      <c r="AA147"/>
    </row>
    <row r="148" spans="1:27" ht="63.75" customHeight="1">
      <c r="A148" s="117">
        <v>51</v>
      </c>
      <c r="B148" s="206" t="s">
        <v>93</v>
      </c>
      <c r="C148" s="54" t="s">
        <v>72</v>
      </c>
      <c r="D148" s="49">
        <v>19668</v>
      </c>
      <c r="E148" s="49"/>
      <c r="F148" s="91">
        <f>I148+N148+P148+S148+V148</f>
        <v>19668</v>
      </c>
      <c r="G148" s="172">
        <f>K148+O148+Q148+T148+W148</f>
        <v>19668</v>
      </c>
      <c r="H148" s="49" t="s">
        <v>73</v>
      </c>
      <c r="I148" s="49">
        <v>19668</v>
      </c>
      <c r="J148" s="49">
        <v>19668</v>
      </c>
      <c r="K148" s="131">
        <v>19668</v>
      </c>
      <c r="L148" s="131">
        <v>19668</v>
      </c>
      <c r="M148" s="49"/>
      <c r="N148" s="49"/>
      <c r="O148" s="131"/>
      <c r="P148" s="49"/>
      <c r="Q148" s="131"/>
      <c r="R148" s="49"/>
      <c r="S148" s="49"/>
      <c r="T148" s="131"/>
      <c r="U148" s="49"/>
      <c r="V148" s="49"/>
      <c r="W148" s="131"/>
      <c r="AA148"/>
    </row>
    <row r="149" spans="1:27" ht="43.5" customHeight="1">
      <c r="A149" s="117">
        <v>52</v>
      </c>
      <c r="B149" s="206" t="s">
        <v>137</v>
      </c>
      <c r="C149" s="13" t="s">
        <v>119</v>
      </c>
      <c r="D149" s="49">
        <v>60000</v>
      </c>
      <c r="E149" s="49"/>
      <c r="F149" s="91">
        <f>I149+N149+P149+S149+V149</f>
        <v>30000</v>
      </c>
      <c r="G149" s="172">
        <f>K149+O149+Q149+T149+W149</f>
        <v>30000</v>
      </c>
      <c r="H149" s="49"/>
      <c r="I149" s="49">
        <v>0</v>
      </c>
      <c r="J149" s="49">
        <v>0</v>
      </c>
      <c r="K149" s="131">
        <v>0</v>
      </c>
      <c r="L149" s="131">
        <v>0</v>
      </c>
      <c r="M149" s="49"/>
      <c r="N149" s="49"/>
      <c r="O149" s="131"/>
      <c r="P149" s="49">
        <v>30000</v>
      </c>
      <c r="Q149" s="131">
        <v>30000</v>
      </c>
      <c r="R149" s="49"/>
      <c r="S149" s="49"/>
      <c r="T149" s="131"/>
      <c r="U149" s="49"/>
      <c r="V149" s="49">
        <v>0</v>
      </c>
      <c r="W149" s="131">
        <v>0</v>
      </c>
      <c r="AA149"/>
    </row>
    <row r="150" spans="1:27" ht="43.5" customHeight="1" hidden="1">
      <c r="A150" s="117"/>
      <c r="B150" s="206"/>
      <c r="C150" s="13"/>
      <c r="D150" s="49"/>
      <c r="E150" s="49"/>
      <c r="F150" s="91"/>
      <c r="G150" s="172"/>
      <c r="H150" s="49"/>
      <c r="I150" s="49"/>
      <c r="J150" s="49"/>
      <c r="K150" s="131"/>
      <c r="L150" s="131"/>
      <c r="M150" s="49"/>
      <c r="N150" s="49"/>
      <c r="O150" s="131"/>
      <c r="P150" s="49"/>
      <c r="Q150" s="131"/>
      <c r="R150" s="49"/>
      <c r="S150" s="49"/>
      <c r="T150" s="131"/>
      <c r="U150" s="49"/>
      <c r="V150" s="49"/>
      <c r="W150" s="131"/>
      <c r="AA150"/>
    </row>
    <row r="151" spans="1:27" ht="32.25" customHeight="1" hidden="1">
      <c r="A151" s="155"/>
      <c r="B151" s="207"/>
      <c r="C151" s="13"/>
      <c r="D151" s="49"/>
      <c r="E151" s="49"/>
      <c r="F151" s="91"/>
      <c r="G151" s="172"/>
      <c r="H151" s="49"/>
      <c r="I151" s="49"/>
      <c r="J151" s="49"/>
      <c r="K151" s="154"/>
      <c r="L151" s="154"/>
      <c r="M151" s="49"/>
      <c r="N151" s="49"/>
      <c r="O151" s="131"/>
      <c r="P151" s="49"/>
      <c r="Q151" s="131"/>
      <c r="R151" s="49"/>
      <c r="S151" s="49"/>
      <c r="T151" s="131"/>
      <c r="U151" s="49"/>
      <c r="V151" s="49"/>
      <c r="W151" s="131"/>
      <c r="AA151"/>
    </row>
    <row r="152" spans="1:27" ht="30">
      <c r="A152" s="193" t="s">
        <v>19</v>
      </c>
      <c r="B152" s="89" t="s">
        <v>38</v>
      </c>
      <c r="C152" s="90"/>
      <c r="D152" s="91">
        <f>D153+D156+D159</f>
        <v>2529052</v>
      </c>
      <c r="E152" s="91">
        <f>E153+E156+E159</f>
        <v>1647728</v>
      </c>
      <c r="F152" s="91">
        <f>F153+F156+F159</f>
        <v>167284</v>
      </c>
      <c r="G152" s="91">
        <f>G153+G156+G159</f>
        <v>145212</v>
      </c>
      <c r="H152" s="93"/>
      <c r="I152" s="91">
        <f aca="true" t="shared" si="19" ref="I152:W152">I153+I156+I159</f>
        <v>35012</v>
      </c>
      <c r="J152" s="91">
        <f t="shared" si="19"/>
        <v>35012</v>
      </c>
      <c r="K152" s="91">
        <f t="shared" si="19"/>
        <v>12940</v>
      </c>
      <c r="L152" s="91">
        <f t="shared" si="19"/>
        <v>12940</v>
      </c>
      <c r="M152" s="91"/>
      <c r="N152" s="91">
        <f t="shared" si="19"/>
        <v>132272</v>
      </c>
      <c r="O152" s="91">
        <f t="shared" si="19"/>
        <v>132272</v>
      </c>
      <c r="P152" s="91">
        <f t="shared" si="19"/>
        <v>0</v>
      </c>
      <c r="Q152" s="91">
        <f t="shared" si="19"/>
        <v>0</v>
      </c>
      <c r="R152" s="91"/>
      <c r="S152" s="91">
        <f t="shared" si="19"/>
        <v>0</v>
      </c>
      <c r="T152" s="91">
        <f t="shared" si="19"/>
        <v>0</v>
      </c>
      <c r="U152" s="91"/>
      <c r="V152" s="91">
        <f t="shared" si="19"/>
        <v>0</v>
      </c>
      <c r="W152" s="91">
        <f t="shared" si="19"/>
        <v>0</v>
      </c>
      <c r="AA152"/>
    </row>
    <row r="153" spans="1:27" ht="27.75" customHeight="1">
      <c r="A153" s="118" t="s">
        <v>120</v>
      </c>
      <c r="B153" s="209" t="s">
        <v>30</v>
      </c>
      <c r="C153" s="52"/>
      <c r="D153" s="52">
        <f>D154</f>
        <v>10000</v>
      </c>
      <c r="E153" s="52"/>
      <c r="F153" s="52">
        <f>F154</f>
        <v>10000</v>
      </c>
      <c r="G153" s="52">
        <f>G154</f>
        <v>10000</v>
      </c>
      <c r="H153" s="52"/>
      <c r="I153" s="52">
        <f aca="true" t="shared" si="20" ref="I153:W153">I154</f>
        <v>10000</v>
      </c>
      <c r="J153" s="52">
        <f t="shared" si="20"/>
        <v>10000</v>
      </c>
      <c r="K153" s="52">
        <f t="shared" si="20"/>
        <v>10000</v>
      </c>
      <c r="L153" s="52">
        <f t="shared" si="20"/>
        <v>10000</v>
      </c>
      <c r="M153" s="52"/>
      <c r="N153" s="52">
        <f t="shared" si="20"/>
        <v>0</v>
      </c>
      <c r="O153" s="52">
        <f t="shared" si="20"/>
        <v>0</v>
      </c>
      <c r="P153" s="52">
        <f t="shared" si="20"/>
        <v>0</v>
      </c>
      <c r="Q153" s="52">
        <f t="shared" si="20"/>
        <v>0</v>
      </c>
      <c r="R153" s="52"/>
      <c r="S153" s="52">
        <f t="shared" si="20"/>
        <v>0</v>
      </c>
      <c r="T153" s="52">
        <f t="shared" si="20"/>
        <v>0</v>
      </c>
      <c r="U153" s="52"/>
      <c r="V153" s="52">
        <f t="shared" si="20"/>
        <v>0</v>
      </c>
      <c r="W153" s="52">
        <f t="shared" si="20"/>
        <v>0</v>
      </c>
      <c r="AA153"/>
    </row>
    <row r="154" spans="1:27" ht="51" customHeight="1">
      <c r="A154" s="117">
        <v>53</v>
      </c>
      <c r="B154" s="84" t="s">
        <v>146</v>
      </c>
      <c r="C154" s="13" t="s">
        <v>72</v>
      </c>
      <c r="D154" s="49">
        <v>10000</v>
      </c>
      <c r="E154" s="49"/>
      <c r="F154" s="91">
        <f>I154+N154+P154+S154+V154</f>
        <v>10000</v>
      </c>
      <c r="G154" s="172">
        <f>K154+O154+Q154+T154+W154</f>
        <v>10000</v>
      </c>
      <c r="H154" s="49" t="s">
        <v>73</v>
      </c>
      <c r="I154" s="49">
        <v>10000</v>
      </c>
      <c r="J154" s="49">
        <v>10000</v>
      </c>
      <c r="K154" s="131">
        <v>10000</v>
      </c>
      <c r="L154" s="131">
        <v>10000</v>
      </c>
      <c r="M154" s="49"/>
      <c r="N154" s="49"/>
      <c r="O154" s="131"/>
      <c r="P154" s="49"/>
      <c r="Q154" s="131"/>
      <c r="R154" s="49"/>
      <c r="S154" s="49"/>
      <c r="T154" s="131"/>
      <c r="U154" s="49"/>
      <c r="V154" s="49"/>
      <c r="W154" s="131"/>
      <c r="AA154"/>
    </row>
    <row r="155" spans="1:27" ht="44.25" customHeight="1" hidden="1">
      <c r="A155" s="155"/>
      <c r="B155" s="84"/>
      <c r="C155" s="13"/>
      <c r="D155" s="49"/>
      <c r="E155" s="49"/>
      <c r="F155" s="91"/>
      <c r="G155" s="172"/>
      <c r="H155" s="49"/>
      <c r="I155" s="49"/>
      <c r="J155" s="49"/>
      <c r="K155" s="131"/>
      <c r="L155" s="131"/>
      <c r="M155" s="49"/>
      <c r="N155" s="49"/>
      <c r="O155" s="131"/>
      <c r="P155" s="49"/>
      <c r="Q155" s="131"/>
      <c r="R155" s="49"/>
      <c r="S155" s="49"/>
      <c r="T155" s="131"/>
      <c r="U155" s="49"/>
      <c r="V155" s="49"/>
      <c r="W155" s="131"/>
      <c r="AA155"/>
    </row>
    <row r="156" spans="1:27" ht="18.75" hidden="1">
      <c r="A156" s="118"/>
      <c r="B156" s="85"/>
      <c r="C156" s="86"/>
      <c r="D156" s="52"/>
      <c r="E156" s="52"/>
      <c r="F156" s="91"/>
      <c r="G156" s="172"/>
      <c r="H156" s="52"/>
      <c r="I156" s="52"/>
      <c r="J156" s="52"/>
      <c r="K156" s="131"/>
      <c r="L156" s="131"/>
      <c r="M156" s="52"/>
      <c r="N156" s="52"/>
      <c r="O156" s="131"/>
      <c r="P156" s="52"/>
      <c r="Q156" s="131"/>
      <c r="R156" s="52"/>
      <c r="S156" s="52"/>
      <c r="T156" s="131"/>
      <c r="U156" s="52"/>
      <c r="V156" s="52"/>
      <c r="W156" s="131">
        <f>W157+W158</f>
        <v>0</v>
      </c>
      <c r="AA156"/>
    </row>
    <row r="157" spans="1:27" ht="15" hidden="1">
      <c r="A157" s="117"/>
      <c r="B157" s="206"/>
      <c r="C157" s="13"/>
      <c r="D157" s="49"/>
      <c r="E157" s="49"/>
      <c r="F157" s="91"/>
      <c r="G157" s="172"/>
      <c r="H157" s="49"/>
      <c r="I157" s="49"/>
      <c r="J157" s="49"/>
      <c r="K157" s="131"/>
      <c r="L157" s="131"/>
      <c r="M157" s="49"/>
      <c r="N157" s="49"/>
      <c r="O157" s="131"/>
      <c r="P157" s="49"/>
      <c r="Q157" s="131"/>
      <c r="R157" s="49"/>
      <c r="S157" s="49"/>
      <c r="T157" s="131"/>
      <c r="U157" s="49"/>
      <c r="V157" s="49"/>
      <c r="W157" s="131"/>
      <c r="AA157"/>
    </row>
    <row r="158" spans="1:27" ht="15" hidden="1">
      <c r="A158" s="117"/>
      <c r="B158" s="206"/>
      <c r="C158" s="13"/>
      <c r="D158" s="49"/>
      <c r="E158" s="49"/>
      <c r="F158" s="91"/>
      <c r="G158" s="172"/>
      <c r="H158" s="49"/>
      <c r="I158" s="49"/>
      <c r="J158" s="49"/>
      <c r="K158" s="131"/>
      <c r="L158" s="131"/>
      <c r="M158" s="49"/>
      <c r="N158" s="49"/>
      <c r="O158" s="131"/>
      <c r="P158" s="49"/>
      <c r="Q158" s="131"/>
      <c r="R158" s="49"/>
      <c r="S158" s="49"/>
      <c r="T158" s="131"/>
      <c r="U158" s="49"/>
      <c r="V158" s="49"/>
      <c r="W158" s="131"/>
      <c r="AA158"/>
    </row>
    <row r="159" spans="1:27" ht="30">
      <c r="A159" s="101">
        <v>5206</v>
      </c>
      <c r="B159" s="85" t="s">
        <v>48</v>
      </c>
      <c r="C159" s="86"/>
      <c r="D159" s="52">
        <f>D160+D162</f>
        <v>2519052</v>
      </c>
      <c r="E159" s="52">
        <f>E160+E162</f>
        <v>1647728</v>
      </c>
      <c r="F159" s="52">
        <f>I159+N159+P159+V159</f>
        <v>157284</v>
      </c>
      <c r="G159" s="52">
        <f>K159+O159+Q159+T159+W159</f>
        <v>135212</v>
      </c>
      <c r="H159" s="52"/>
      <c r="I159" s="52">
        <f>I160+I162</f>
        <v>25012</v>
      </c>
      <c r="J159" s="52">
        <f>J160+J162</f>
        <v>25012</v>
      </c>
      <c r="K159" s="52">
        <f>K160+K162</f>
        <v>2940</v>
      </c>
      <c r="L159" s="52">
        <f>L160+L162</f>
        <v>2940</v>
      </c>
      <c r="M159" s="52"/>
      <c r="N159" s="52">
        <f>N160+N162</f>
        <v>132272</v>
      </c>
      <c r="O159" s="246">
        <f>O160+O162</f>
        <v>132272</v>
      </c>
      <c r="P159" s="52"/>
      <c r="Q159" s="52"/>
      <c r="R159" s="52"/>
      <c r="S159" s="52"/>
      <c r="T159" s="52"/>
      <c r="U159" s="52"/>
      <c r="V159" s="52"/>
      <c r="W159" s="52"/>
      <c r="AA159"/>
    </row>
    <row r="160" spans="1:27" ht="18.75">
      <c r="A160" s="101"/>
      <c r="B160" s="85" t="s">
        <v>52</v>
      </c>
      <c r="C160" s="86"/>
      <c r="D160" s="52">
        <f>D161</f>
        <v>2494040</v>
      </c>
      <c r="E160" s="52">
        <f>E161</f>
        <v>1647728</v>
      </c>
      <c r="F160" s="52">
        <f>F161</f>
        <v>132272</v>
      </c>
      <c r="G160" s="246">
        <f>G161</f>
        <v>132272</v>
      </c>
      <c r="H160" s="52"/>
      <c r="I160" s="246">
        <f>I161</f>
        <v>0</v>
      </c>
      <c r="J160" s="246">
        <f>J161</f>
        <v>0</v>
      </c>
      <c r="K160" s="246">
        <f>K161</f>
        <v>0</v>
      </c>
      <c r="L160" s="246">
        <f>L161</f>
        <v>0</v>
      </c>
      <c r="M160" s="52"/>
      <c r="N160" s="246">
        <f>N161</f>
        <v>132272</v>
      </c>
      <c r="O160" s="246">
        <f>O161</f>
        <v>132272</v>
      </c>
      <c r="P160" s="52"/>
      <c r="Q160" s="52"/>
      <c r="R160" s="52"/>
      <c r="S160" s="52"/>
      <c r="T160" s="52"/>
      <c r="U160" s="52"/>
      <c r="V160" s="52"/>
      <c r="W160" s="52"/>
      <c r="AA160"/>
    </row>
    <row r="161" spans="1:27" ht="93.75" customHeight="1">
      <c r="A161" s="117">
        <v>54</v>
      </c>
      <c r="B161" s="206" t="s">
        <v>101</v>
      </c>
      <c r="C161" s="13" t="s">
        <v>173</v>
      </c>
      <c r="D161" s="49">
        <v>2494040</v>
      </c>
      <c r="E161" s="49">
        <v>1647728</v>
      </c>
      <c r="F161" s="91">
        <f>I161+N161+P161+S161+V161</f>
        <v>132272</v>
      </c>
      <c r="G161" s="172">
        <f>K161+O161+Q161+T161+W161</f>
        <v>132272</v>
      </c>
      <c r="H161" s="49"/>
      <c r="I161" s="49"/>
      <c r="J161" s="49"/>
      <c r="K161" s="131"/>
      <c r="L161" s="131"/>
      <c r="M161" s="49" t="s">
        <v>76</v>
      </c>
      <c r="N161" s="49">
        <v>132272</v>
      </c>
      <c r="O161" s="131">
        <v>132272</v>
      </c>
      <c r="P161" s="49"/>
      <c r="Q161" s="131"/>
      <c r="R161" s="49"/>
      <c r="S161" s="49"/>
      <c r="T161" s="131"/>
      <c r="U161" s="49"/>
      <c r="V161" s="49"/>
      <c r="W161" s="131"/>
      <c r="AA161"/>
    </row>
    <row r="162" spans="1:27" ht="18" customHeight="1">
      <c r="A162" s="117"/>
      <c r="B162" s="213" t="s">
        <v>23</v>
      </c>
      <c r="C162" s="13"/>
      <c r="D162" s="49">
        <f>D163</f>
        <v>25012</v>
      </c>
      <c r="E162" s="49">
        <f>E163</f>
        <v>0</v>
      </c>
      <c r="F162" s="91">
        <f>F163</f>
        <v>25012</v>
      </c>
      <c r="G162" s="172">
        <f>G163</f>
        <v>2940</v>
      </c>
      <c r="H162" s="49"/>
      <c r="I162" s="49">
        <f>I163</f>
        <v>25012</v>
      </c>
      <c r="J162" s="49">
        <f>J163</f>
        <v>25012</v>
      </c>
      <c r="K162" s="131">
        <f>K163</f>
        <v>2940</v>
      </c>
      <c r="L162" s="131">
        <f>K163</f>
        <v>2940</v>
      </c>
      <c r="M162" s="49"/>
      <c r="N162" s="49"/>
      <c r="O162" s="131"/>
      <c r="P162" s="49"/>
      <c r="Q162" s="131"/>
      <c r="R162" s="49"/>
      <c r="S162" s="49"/>
      <c r="T162" s="131"/>
      <c r="U162" s="49"/>
      <c r="V162" s="49"/>
      <c r="W162" s="131"/>
      <c r="AA162"/>
    </row>
    <row r="163" spans="1:27" ht="116.25" customHeight="1">
      <c r="A163" s="117">
        <v>55</v>
      </c>
      <c r="B163" s="206" t="s">
        <v>147</v>
      </c>
      <c r="C163" s="13" t="s">
        <v>119</v>
      </c>
      <c r="D163" s="49">
        <v>25012</v>
      </c>
      <c r="E163" s="49"/>
      <c r="F163" s="91">
        <f>I163+N163+P163+S163+V163</f>
        <v>25012</v>
      </c>
      <c r="G163" s="172">
        <f>K163+O163+Q163+T163+W163</f>
        <v>2940</v>
      </c>
      <c r="H163" s="49" t="s">
        <v>73</v>
      </c>
      <c r="I163" s="49">
        <v>25012</v>
      </c>
      <c r="J163" s="49">
        <v>25012</v>
      </c>
      <c r="K163" s="201">
        <v>2940</v>
      </c>
      <c r="L163" s="201">
        <v>2940</v>
      </c>
      <c r="M163" s="49"/>
      <c r="N163" s="49"/>
      <c r="O163" s="131"/>
      <c r="P163" s="49"/>
      <c r="Q163" s="131"/>
      <c r="R163" s="49"/>
      <c r="S163" s="49"/>
      <c r="T163" s="131"/>
      <c r="U163" s="49"/>
      <c r="V163" s="49"/>
      <c r="W163" s="131"/>
      <c r="X163">
        <f>L163-K163</f>
        <v>0</v>
      </c>
      <c r="AA163"/>
    </row>
    <row r="164" spans="1:29" s="50" customFormat="1" ht="31.5" customHeight="1">
      <c r="A164" s="110">
        <v>5300</v>
      </c>
      <c r="B164" s="95" t="s">
        <v>6</v>
      </c>
      <c r="C164" s="96"/>
      <c r="D164" s="83">
        <f>D165+D170+D172+D174+D176+D178+D187+D189</f>
        <v>45600</v>
      </c>
      <c r="E164" s="83">
        <f>E165+E170+E172+E174+E176+E178+E187+E189</f>
        <v>0</v>
      </c>
      <c r="F164" s="83">
        <f>I164+N164+P164+S164+V164</f>
        <v>34700</v>
      </c>
      <c r="G164" s="83">
        <f>K164+O164+Q164+T164+W164</f>
        <v>34700</v>
      </c>
      <c r="H164" s="96"/>
      <c r="I164" s="83">
        <f>I165+I170+I172+I174+I176+I178+I187+I189</f>
        <v>34700</v>
      </c>
      <c r="J164" s="83">
        <f>J165+J170+J172+J174+J176+J178+J187+J189</f>
        <v>34700</v>
      </c>
      <c r="K164" s="83">
        <f>K178+K187+K189</f>
        <v>34700</v>
      </c>
      <c r="L164" s="83">
        <f>L178+L187+L189</f>
        <v>34700</v>
      </c>
      <c r="M164" s="102"/>
      <c r="N164" s="83">
        <f>N165+N170+N172+N174+N176+N178+N187+N189</f>
        <v>0</v>
      </c>
      <c r="O164" s="83">
        <f>O165+O170+O172+O174+O176+O178+O187+O189</f>
        <v>0</v>
      </c>
      <c r="P164" s="83">
        <f>P165+P170+P172+P174+P176+P178+P187+P189</f>
        <v>0</v>
      </c>
      <c r="Q164" s="83">
        <f>Q165+Q170+Q172+Q174+Q176+Q178+Q187+Q189</f>
        <v>0</v>
      </c>
      <c r="R164" s="83"/>
      <c r="S164" s="83">
        <f>S165+S170+S172+S174+S176+S178+S187+S189</f>
        <v>0</v>
      </c>
      <c r="T164" s="83">
        <f>T165+T170+T172+T174+T176+T178+T187+T189</f>
        <v>0</v>
      </c>
      <c r="U164" s="102"/>
      <c r="V164" s="103">
        <f>V165+V170+V172+V174+V176+V178+V187+V189</f>
        <v>0</v>
      </c>
      <c r="W164" s="103">
        <f>W165+W170+W172+W174+W176+W178+W187+W189</f>
        <v>0</v>
      </c>
      <c r="X164"/>
      <c r="Y164"/>
      <c r="Z164"/>
      <c r="AA164"/>
      <c r="AB164"/>
      <c r="AC164"/>
    </row>
    <row r="165" spans="1:27" ht="17.25" customHeight="1" hidden="1">
      <c r="A165" s="109" t="s">
        <v>12</v>
      </c>
      <c r="B165" s="5" t="s">
        <v>31</v>
      </c>
      <c r="C165" s="1"/>
      <c r="D165" s="28"/>
      <c r="E165" s="28"/>
      <c r="F165" s="92"/>
      <c r="G165" s="175"/>
      <c r="H165" s="8"/>
      <c r="I165" s="29"/>
      <c r="J165" s="29"/>
      <c r="K165" s="133"/>
      <c r="L165" s="133"/>
      <c r="M165" s="2"/>
      <c r="N165" s="28"/>
      <c r="O165" s="131"/>
      <c r="P165" s="28"/>
      <c r="Q165" s="131"/>
      <c r="R165" s="28"/>
      <c r="S165" s="28"/>
      <c r="T165" s="131"/>
      <c r="U165" s="2"/>
      <c r="V165" s="23"/>
      <c r="W165" s="150"/>
      <c r="AA165"/>
    </row>
    <row r="166" spans="1:29" s="50" customFormat="1" ht="30" hidden="1">
      <c r="A166" s="215">
        <v>5301</v>
      </c>
      <c r="B166" s="61" t="s">
        <v>55</v>
      </c>
      <c r="C166" s="74"/>
      <c r="D166" s="75"/>
      <c r="E166" s="75"/>
      <c r="F166" s="165"/>
      <c r="G166" s="176"/>
      <c r="H166" s="75"/>
      <c r="I166" s="75"/>
      <c r="J166" s="75"/>
      <c r="K166" s="135"/>
      <c r="L166" s="135"/>
      <c r="M166" s="75"/>
      <c r="N166" s="75"/>
      <c r="O166" s="135"/>
      <c r="P166" s="75"/>
      <c r="Q166" s="135"/>
      <c r="R166" s="75"/>
      <c r="S166" s="75"/>
      <c r="T166" s="135"/>
      <c r="U166" s="75"/>
      <c r="V166" s="75"/>
      <c r="W166" s="135"/>
      <c r="X166"/>
      <c r="Y166"/>
      <c r="Z166"/>
      <c r="AA166"/>
      <c r="AB166"/>
      <c r="AC166"/>
    </row>
    <row r="167" spans="1:27" ht="15" hidden="1">
      <c r="A167" s="109"/>
      <c r="B167" s="5" t="s">
        <v>51</v>
      </c>
      <c r="C167" s="13"/>
      <c r="D167" s="28"/>
      <c r="E167" s="28"/>
      <c r="F167" s="92"/>
      <c r="G167" s="175"/>
      <c r="H167" s="8"/>
      <c r="I167" s="29"/>
      <c r="J167" s="29"/>
      <c r="K167" s="133"/>
      <c r="L167" s="133"/>
      <c r="M167" s="2"/>
      <c r="N167" s="28"/>
      <c r="O167" s="131"/>
      <c r="P167" s="28"/>
      <c r="Q167" s="131"/>
      <c r="R167" s="28"/>
      <c r="S167" s="28"/>
      <c r="T167" s="131"/>
      <c r="U167" s="2"/>
      <c r="V167" s="23"/>
      <c r="W167" s="150"/>
      <c r="AA167"/>
    </row>
    <row r="168" spans="1:29" s="50" customFormat="1" ht="30" hidden="1">
      <c r="A168" s="215">
        <v>5309</v>
      </c>
      <c r="B168" s="61" t="s">
        <v>56</v>
      </c>
      <c r="C168" s="62"/>
      <c r="D168" s="52"/>
      <c r="E168" s="52"/>
      <c r="F168" s="92"/>
      <c r="G168" s="175"/>
      <c r="H168" s="64"/>
      <c r="I168" s="63"/>
      <c r="J168" s="63"/>
      <c r="K168" s="133"/>
      <c r="L168" s="133"/>
      <c r="M168" s="66"/>
      <c r="N168" s="52"/>
      <c r="O168" s="131"/>
      <c r="P168" s="52"/>
      <c r="Q168" s="131"/>
      <c r="R168" s="52"/>
      <c r="S168" s="52"/>
      <c r="T168" s="131"/>
      <c r="U168" s="66"/>
      <c r="V168" s="71"/>
      <c r="W168" s="150"/>
      <c r="X168"/>
      <c r="Y168"/>
      <c r="Z168"/>
      <c r="AA168"/>
      <c r="AB168"/>
      <c r="AC168"/>
    </row>
    <row r="169" spans="1:27" ht="15" hidden="1">
      <c r="A169" s="112"/>
      <c r="B169" s="5" t="s">
        <v>43</v>
      </c>
      <c r="C169" s="13"/>
      <c r="D169" s="28"/>
      <c r="E169" s="28"/>
      <c r="F169" s="92"/>
      <c r="G169" s="175"/>
      <c r="H169" s="8"/>
      <c r="I169" s="29"/>
      <c r="J169" s="29"/>
      <c r="K169" s="133"/>
      <c r="L169" s="133"/>
      <c r="M169" s="2"/>
      <c r="N169" s="28"/>
      <c r="O169" s="131"/>
      <c r="P169" s="28"/>
      <c r="Q169" s="131"/>
      <c r="R169" s="28"/>
      <c r="S169" s="28"/>
      <c r="T169" s="131"/>
      <c r="U169" s="2"/>
      <c r="V169" s="23"/>
      <c r="W169" s="150"/>
      <c r="AA169"/>
    </row>
    <row r="170" spans="1:27" ht="15" hidden="1">
      <c r="A170" s="109" t="s">
        <v>13</v>
      </c>
      <c r="B170" s="5" t="s">
        <v>32</v>
      </c>
      <c r="C170" s="13"/>
      <c r="D170" s="28"/>
      <c r="E170" s="28"/>
      <c r="F170" s="92"/>
      <c r="G170" s="175"/>
      <c r="H170" s="8"/>
      <c r="I170" s="29"/>
      <c r="J170" s="29"/>
      <c r="K170" s="133"/>
      <c r="L170" s="133"/>
      <c r="M170" s="2"/>
      <c r="N170" s="28"/>
      <c r="O170" s="131"/>
      <c r="P170" s="28"/>
      <c r="Q170" s="131"/>
      <c r="R170" s="28"/>
      <c r="S170" s="28"/>
      <c r="T170" s="131"/>
      <c r="U170" s="2"/>
      <c r="V170" s="23"/>
      <c r="W170" s="150"/>
      <c r="AA170"/>
    </row>
    <row r="171" spans="1:27" ht="15" hidden="1">
      <c r="A171" s="112"/>
      <c r="B171" s="5" t="s">
        <v>25</v>
      </c>
      <c r="C171" s="13"/>
      <c r="D171" s="28"/>
      <c r="E171" s="28"/>
      <c r="F171" s="92"/>
      <c r="G171" s="175"/>
      <c r="H171" s="8"/>
      <c r="I171" s="29"/>
      <c r="J171" s="29"/>
      <c r="K171" s="133"/>
      <c r="L171" s="133"/>
      <c r="M171" s="2"/>
      <c r="N171" s="28"/>
      <c r="O171" s="131"/>
      <c r="P171" s="28"/>
      <c r="Q171" s="131"/>
      <c r="R171" s="28"/>
      <c r="S171" s="28"/>
      <c r="T171" s="131"/>
      <c r="U171" s="2"/>
      <c r="V171" s="23"/>
      <c r="W171" s="150"/>
      <c r="AA171"/>
    </row>
    <row r="172" spans="1:27" ht="15" hidden="1">
      <c r="A172" s="109" t="s">
        <v>14</v>
      </c>
      <c r="B172" s="5" t="s">
        <v>33</v>
      </c>
      <c r="C172" s="13"/>
      <c r="D172" s="28"/>
      <c r="E172" s="28"/>
      <c r="F172" s="92"/>
      <c r="G172" s="175"/>
      <c r="H172" s="8"/>
      <c r="I172" s="29"/>
      <c r="J172" s="29"/>
      <c r="K172" s="133"/>
      <c r="L172" s="133"/>
      <c r="M172" s="2"/>
      <c r="N172" s="28"/>
      <c r="O172" s="131"/>
      <c r="P172" s="28"/>
      <c r="Q172" s="131"/>
      <c r="R172" s="28"/>
      <c r="S172" s="28"/>
      <c r="T172" s="131"/>
      <c r="U172" s="2"/>
      <c r="V172" s="23"/>
      <c r="W172" s="150"/>
      <c r="AA172"/>
    </row>
    <row r="173" spans="1:27" ht="15" hidden="1">
      <c r="A173" s="112"/>
      <c r="B173" s="5" t="s">
        <v>25</v>
      </c>
      <c r="C173" s="13"/>
      <c r="D173" s="28"/>
      <c r="E173" s="28"/>
      <c r="F173" s="92"/>
      <c r="G173" s="175"/>
      <c r="H173" s="8"/>
      <c r="I173" s="29"/>
      <c r="J173" s="29"/>
      <c r="K173" s="133"/>
      <c r="L173" s="133"/>
      <c r="M173" s="2"/>
      <c r="N173" s="28"/>
      <c r="O173" s="131"/>
      <c r="P173" s="28"/>
      <c r="Q173" s="131"/>
      <c r="R173" s="28"/>
      <c r="S173" s="28"/>
      <c r="T173" s="131"/>
      <c r="U173" s="2"/>
      <c r="V173" s="23"/>
      <c r="W173" s="150"/>
      <c r="AA173"/>
    </row>
    <row r="174" spans="1:27" ht="15" hidden="1">
      <c r="A174" s="109" t="s">
        <v>15</v>
      </c>
      <c r="B174" s="5" t="s">
        <v>34</v>
      </c>
      <c r="C174" s="13"/>
      <c r="D174" s="28"/>
      <c r="E174" s="28"/>
      <c r="F174" s="92"/>
      <c r="G174" s="175"/>
      <c r="H174" s="8"/>
      <c r="I174" s="29"/>
      <c r="J174" s="29"/>
      <c r="K174" s="133"/>
      <c r="L174" s="133"/>
      <c r="M174" s="2"/>
      <c r="N174" s="28"/>
      <c r="O174" s="131"/>
      <c r="P174" s="28"/>
      <c r="Q174" s="131"/>
      <c r="R174" s="28"/>
      <c r="S174" s="28"/>
      <c r="T174" s="131"/>
      <c r="U174" s="2"/>
      <c r="V174" s="23"/>
      <c r="W174" s="150"/>
      <c r="AA174"/>
    </row>
    <row r="175" spans="1:27" ht="15" hidden="1">
      <c r="A175" s="112"/>
      <c r="B175" s="5" t="s">
        <v>25</v>
      </c>
      <c r="C175" s="13"/>
      <c r="D175" s="28"/>
      <c r="E175" s="28"/>
      <c r="F175" s="92"/>
      <c r="G175" s="175"/>
      <c r="H175" s="8"/>
      <c r="I175" s="29"/>
      <c r="J175" s="29"/>
      <c r="K175" s="133"/>
      <c r="L175" s="133"/>
      <c r="M175" s="2"/>
      <c r="N175" s="28"/>
      <c r="O175" s="131"/>
      <c r="P175" s="28"/>
      <c r="Q175" s="131"/>
      <c r="R175" s="28"/>
      <c r="S175" s="28"/>
      <c r="T175" s="131"/>
      <c r="U175" s="2"/>
      <c r="V175" s="23"/>
      <c r="W175" s="150"/>
      <c r="AA175"/>
    </row>
    <row r="176" spans="1:27" ht="30" hidden="1">
      <c r="A176" s="109" t="s">
        <v>16</v>
      </c>
      <c r="B176" s="5" t="s">
        <v>35</v>
      </c>
      <c r="C176" s="13"/>
      <c r="D176" s="28"/>
      <c r="E176" s="28"/>
      <c r="F176" s="92"/>
      <c r="G176" s="175"/>
      <c r="H176" s="8"/>
      <c r="I176" s="29"/>
      <c r="J176" s="29"/>
      <c r="K176" s="133"/>
      <c r="L176" s="133"/>
      <c r="M176" s="2"/>
      <c r="N176" s="28"/>
      <c r="O176" s="131"/>
      <c r="P176" s="28"/>
      <c r="Q176" s="131"/>
      <c r="R176" s="28"/>
      <c r="S176" s="28"/>
      <c r="T176" s="131"/>
      <c r="U176" s="2"/>
      <c r="V176" s="23"/>
      <c r="W176" s="150"/>
      <c r="AA176"/>
    </row>
    <row r="177" spans="1:27" ht="15" hidden="1">
      <c r="A177" s="112"/>
      <c r="B177" s="5" t="s">
        <v>25</v>
      </c>
      <c r="C177" s="13"/>
      <c r="D177" s="28"/>
      <c r="E177" s="28"/>
      <c r="F177" s="92"/>
      <c r="G177" s="175"/>
      <c r="H177" s="8"/>
      <c r="I177" s="29"/>
      <c r="J177" s="29"/>
      <c r="K177" s="133"/>
      <c r="L177" s="133"/>
      <c r="M177" s="2"/>
      <c r="N177" s="28"/>
      <c r="O177" s="131"/>
      <c r="P177" s="28"/>
      <c r="Q177" s="131"/>
      <c r="R177" s="28"/>
      <c r="S177" s="28"/>
      <c r="T177" s="131"/>
      <c r="U177" s="2"/>
      <c r="V177" s="23"/>
      <c r="W177" s="150"/>
      <c r="AA177"/>
    </row>
    <row r="178" spans="1:27" ht="46.5" customHeight="1">
      <c r="A178" s="193" t="s">
        <v>17</v>
      </c>
      <c r="B178" s="89" t="s">
        <v>36</v>
      </c>
      <c r="C178" s="90"/>
      <c r="D178" s="91">
        <f>D179</f>
        <v>38400</v>
      </c>
      <c r="E178" s="91"/>
      <c r="F178" s="91">
        <f>F179</f>
        <v>27500</v>
      </c>
      <c r="G178" s="91">
        <f>G179</f>
        <v>27500</v>
      </c>
      <c r="H178" s="93"/>
      <c r="I178" s="91">
        <f aca="true" t="shared" si="21" ref="I178:W178">I179</f>
        <v>27500</v>
      </c>
      <c r="J178" s="91">
        <f t="shared" si="21"/>
        <v>27500</v>
      </c>
      <c r="K178" s="91">
        <f t="shared" si="21"/>
        <v>27500</v>
      </c>
      <c r="L178" s="91">
        <f t="shared" si="21"/>
        <v>27500</v>
      </c>
      <c r="M178" s="91"/>
      <c r="N178" s="91">
        <f t="shared" si="21"/>
        <v>0</v>
      </c>
      <c r="O178" s="91">
        <f t="shared" si="21"/>
        <v>0</v>
      </c>
      <c r="P178" s="91">
        <f t="shared" si="21"/>
        <v>0</v>
      </c>
      <c r="Q178" s="91">
        <f t="shared" si="21"/>
        <v>0</v>
      </c>
      <c r="R178" s="91"/>
      <c r="S178" s="91">
        <f t="shared" si="21"/>
        <v>0</v>
      </c>
      <c r="T178" s="91">
        <f t="shared" si="21"/>
        <v>0</v>
      </c>
      <c r="U178" s="91"/>
      <c r="V178" s="91">
        <f t="shared" si="21"/>
        <v>0</v>
      </c>
      <c r="W178" s="91">
        <f t="shared" si="21"/>
        <v>0</v>
      </c>
      <c r="AA178"/>
    </row>
    <row r="179" spans="1:27" ht="30">
      <c r="A179" s="215">
        <v>5309</v>
      </c>
      <c r="B179" s="61" t="s">
        <v>56</v>
      </c>
      <c r="C179" s="62"/>
      <c r="D179" s="63">
        <f>D180+D181+D182+D183+D184+D185+D186</f>
        <v>38400</v>
      </c>
      <c r="E179" s="52"/>
      <c r="F179" s="52">
        <f>F180+F181+F182+F183+F184+F185+F186</f>
        <v>27500</v>
      </c>
      <c r="G179" s="52">
        <f>G180+G181+G182+G183+G184+G185+G186</f>
        <v>27500</v>
      </c>
      <c r="H179" s="52"/>
      <c r="I179" s="52">
        <f aca="true" t="shared" si="22" ref="I179:W179">I180+I181+I182+I183+I184+I185+I186</f>
        <v>27500</v>
      </c>
      <c r="J179" s="52">
        <f t="shared" si="22"/>
        <v>27500</v>
      </c>
      <c r="K179" s="52">
        <f>K182+K184+K185+K186</f>
        <v>27500</v>
      </c>
      <c r="L179" s="52">
        <f t="shared" si="22"/>
        <v>27500</v>
      </c>
      <c r="M179" s="52"/>
      <c r="N179" s="52">
        <f t="shared" si="22"/>
        <v>0</v>
      </c>
      <c r="O179" s="52">
        <f t="shared" si="22"/>
        <v>0</v>
      </c>
      <c r="P179" s="52">
        <f t="shared" si="22"/>
        <v>0</v>
      </c>
      <c r="Q179" s="52">
        <f t="shared" si="22"/>
        <v>0</v>
      </c>
      <c r="R179" s="52"/>
      <c r="S179" s="52">
        <f t="shared" si="22"/>
        <v>0</v>
      </c>
      <c r="T179" s="52">
        <f t="shared" si="22"/>
        <v>0</v>
      </c>
      <c r="U179" s="52"/>
      <c r="V179" s="52">
        <f t="shared" si="22"/>
        <v>0</v>
      </c>
      <c r="W179" s="52">
        <f t="shared" si="22"/>
        <v>0</v>
      </c>
      <c r="AA179"/>
    </row>
    <row r="180" spans="1:27" ht="18.75" customHeight="1" hidden="1">
      <c r="A180" s="109"/>
      <c r="B180" s="206"/>
      <c r="C180" s="13"/>
      <c r="D180" s="49"/>
      <c r="E180" s="49"/>
      <c r="F180" s="91"/>
      <c r="G180" s="172"/>
      <c r="H180" s="49"/>
      <c r="I180" s="49"/>
      <c r="J180" s="49"/>
      <c r="K180" s="133"/>
      <c r="L180" s="133"/>
      <c r="M180" s="58"/>
      <c r="N180" s="49"/>
      <c r="O180" s="131"/>
      <c r="P180" s="49"/>
      <c r="Q180" s="131"/>
      <c r="R180" s="49"/>
      <c r="S180" s="49"/>
      <c r="T180" s="131"/>
      <c r="U180" s="58"/>
      <c r="V180" s="73"/>
      <c r="W180" s="150"/>
      <c r="AA180"/>
    </row>
    <row r="181" spans="1:27" ht="15.75" customHeight="1" hidden="1">
      <c r="A181" s="109"/>
      <c r="B181" s="206"/>
      <c r="C181" s="13"/>
      <c r="D181" s="49"/>
      <c r="E181" s="49"/>
      <c r="F181" s="91"/>
      <c r="G181" s="172"/>
      <c r="H181" s="49"/>
      <c r="I181" s="49"/>
      <c r="J181" s="49"/>
      <c r="K181" s="133"/>
      <c r="L181" s="133"/>
      <c r="M181" s="58"/>
      <c r="N181" s="49"/>
      <c r="O181" s="131"/>
      <c r="P181" s="49"/>
      <c r="Q181" s="131"/>
      <c r="R181" s="49"/>
      <c r="S181" s="49"/>
      <c r="T181" s="131"/>
      <c r="U181" s="58"/>
      <c r="V181" s="73"/>
      <c r="W181" s="150"/>
      <c r="AA181"/>
    </row>
    <row r="182" spans="1:27" ht="45" customHeight="1">
      <c r="A182" s="109"/>
      <c r="B182" s="206" t="s">
        <v>112</v>
      </c>
      <c r="C182" s="13" t="s">
        <v>72</v>
      </c>
      <c r="D182" s="49">
        <v>0</v>
      </c>
      <c r="E182" s="49"/>
      <c r="F182" s="91">
        <f>I182+N182+P182+S182+V182</f>
        <v>0</v>
      </c>
      <c r="G182" s="172">
        <f>K182+O182+Q182+T182+W182</f>
        <v>0</v>
      </c>
      <c r="H182" s="49" t="s">
        <v>73</v>
      </c>
      <c r="I182" s="49">
        <v>0</v>
      </c>
      <c r="J182" s="49">
        <v>0</v>
      </c>
      <c r="K182" s="133">
        <v>0</v>
      </c>
      <c r="L182" s="133">
        <v>0</v>
      </c>
      <c r="M182" s="58"/>
      <c r="N182" s="49"/>
      <c r="O182" s="131"/>
      <c r="P182" s="49"/>
      <c r="Q182" s="131"/>
      <c r="R182" s="49"/>
      <c r="S182" s="49"/>
      <c r="T182" s="131"/>
      <c r="U182" s="58"/>
      <c r="V182" s="73"/>
      <c r="W182" s="150"/>
      <c r="AA182"/>
    </row>
    <row r="183" spans="1:27" ht="30.75" customHeight="1" hidden="1">
      <c r="A183" s="109"/>
      <c r="B183" s="206"/>
      <c r="C183" s="13"/>
      <c r="D183" s="49"/>
      <c r="E183" s="49"/>
      <c r="F183" s="91"/>
      <c r="G183" s="172"/>
      <c r="H183" s="49"/>
      <c r="I183" s="49"/>
      <c r="J183" s="49"/>
      <c r="K183" s="133"/>
      <c r="L183" s="133"/>
      <c r="M183" s="58"/>
      <c r="N183" s="49"/>
      <c r="O183" s="131"/>
      <c r="P183" s="49"/>
      <c r="Q183" s="131"/>
      <c r="R183" s="49"/>
      <c r="S183" s="49"/>
      <c r="T183" s="131"/>
      <c r="U183" s="58"/>
      <c r="V183" s="73"/>
      <c r="W183" s="150"/>
      <c r="AA183"/>
    </row>
    <row r="184" spans="1:27" ht="60.75" customHeight="1">
      <c r="A184" s="109">
        <v>56</v>
      </c>
      <c r="B184" s="206" t="s">
        <v>150</v>
      </c>
      <c r="C184" s="13" t="s">
        <v>72</v>
      </c>
      <c r="D184" s="49">
        <v>3000</v>
      </c>
      <c r="E184" s="49"/>
      <c r="F184" s="91">
        <f>I184+N184+P184+S184+V184</f>
        <v>3000</v>
      </c>
      <c r="G184" s="172">
        <f>K184+O184+Q184+T184+W184</f>
        <v>3000</v>
      </c>
      <c r="H184" s="49" t="s">
        <v>73</v>
      </c>
      <c r="I184" s="49">
        <v>3000</v>
      </c>
      <c r="J184" s="49">
        <v>3000</v>
      </c>
      <c r="K184" s="133">
        <v>3000</v>
      </c>
      <c r="L184" s="133">
        <v>3000</v>
      </c>
      <c r="M184" s="58"/>
      <c r="N184" s="49"/>
      <c r="O184" s="131"/>
      <c r="P184" s="49"/>
      <c r="Q184" s="131"/>
      <c r="R184" s="49"/>
      <c r="S184" s="49"/>
      <c r="T184" s="131"/>
      <c r="U184" s="58"/>
      <c r="V184" s="73"/>
      <c r="W184" s="150"/>
      <c r="AA184"/>
    </row>
    <row r="185" spans="1:27" ht="77.25" customHeight="1">
      <c r="A185" s="109"/>
      <c r="B185" s="206" t="s">
        <v>102</v>
      </c>
      <c r="C185" s="13" t="s">
        <v>72</v>
      </c>
      <c r="D185" s="49">
        <v>0</v>
      </c>
      <c r="E185" s="49"/>
      <c r="F185" s="91">
        <f>I185+N185+P185+S185+V185</f>
        <v>0</v>
      </c>
      <c r="G185" s="172">
        <f>K185+O185+Q185+T185+W185</f>
        <v>0</v>
      </c>
      <c r="H185" s="49" t="s">
        <v>73</v>
      </c>
      <c r="I185" s="49">
        <v>0</v>
      </c>
      <c r="J185" s="49">
        <v>0</v>
      </c>
      <c r="K185" s="133">
        <v>0</v>
      </c>
      <c r="L185" s="133">
        <v>0</v>
      </c>
      <c r="M185" s="58"/>
      <c r="N185" s="49"/>
      <c r="O185" s="131"/>
      <c r="P185" s="49"/>
      <c r="Q185" s="131"/>
      <c r="R185" s="49"/>
      <c r="S185" s="49"/>
      <c r="T185" s="131"/>
      <c r="U185" s="58"/>
      <c r="V185" s="73"/>
      <c r="W185" s="150"/>
      <c r="AA185"/>
    </row>
    <row r="186" spans="1:27" ht="354.75" customHeight="1">
      <c r="A186" s="109">
        <v>57</v>
      </c>
      <c r="B186" s="206" t="s">
        <v>155</v>
      </c>
      <c r="C186" s="13" t="s">
        <v>119</v>
      </c>
      <c r="D186" s="49">
        <v>35400</v>
      </c>
      <c r="E186" s="49"/>
      <c r="F186" s="91">
        <f>I186+N186+P186+S186+V186</f>
        <v>24500</v>
      </c>
      <c r="G186" s="172">
        <f>K186+O186+Q186+T186+W186</f>
        <v>24500</v>
      </c>
      <c r="H186" s="49" t="s">
        <v>73</v>
      </c>
      <c r="I186" s="49">
        <v>24500</v>
      </c>
      <c r="J186" s="49">
        <v>24500</v>
      </c>
      <c r="K186" s="202">
        <v>24500</v>
      </c>
      <c r="L186" s="202">
        <v>24500</v>
      </c>
      <c r="M186" s="58"/>
      <c r="N186" s="49"/>
      <c r="O186" s="131"/>
      <c r="P186" s="49"/>
      <c r="Q186" s="131"/>
      <c r="R186" s="49"/>
      <c r="S186" s="49"/>
      <c r="T186" s="131"/>
      <c r="U186" s="58"/>
      <c r="V186" s="73"/>
      <c r="W186" s="150"/>
      <c r="AA186"/>
    </row>
    <row r="187" spans="1:27" ht="30">
      <c r="A187" s="193" t="s">
        <v>18</v>
      </c>
      <c r="B187" s="89" t="s">
        <v>37</v>
      </c>
      <c r="C187" s="90"/>
      <c r="D187" s="91">
        <f>D188</f>
        <v>0</v>
      </c>
      <c r="E187" s="91"/>
      <c r="F187" s="91">
        <f>F188</f>
        <v>0</v>
      </c>
      <c r="G187" s="172"/>
      <c r="H187" s="93"/>
      <c r="I187" s="91">
        <f>I188</f>
        <v>0</v>
      </c>
      <c r="J187" s="91">
        <f>J188</f>
        <v>0</v>
      </c>
      <c r="K187" s="91">
        <f>K188</f>
        <v>0</v>
      </c>
      <c r="L187" s="91">
        <f>L188</f>
        <v>0</v>
      </c>
      <c r="M187" s="91"/>
      <c r="N187" s="91"/>
      <c r="O187" s="131"/>
      <c r="P187" s="91"/>
      <c r="Q187" s="131"/>
      <c r="R187" s="91"/>
      <c r="S187" s="91"/>
      <c r="T187" s="131"/>
      <c r="U187" s="91"/>
      <c r="V187" s="91"/>
      <c r="W187" s="150"/>
      <c r="AA187"/>
    </row>
    <row r="188" spans="1:27" ht="60">
      <c r="A188" s="109"/>
      <c r="B188" s="206" t="s">
        <v>113</v>
      </c>
      <c r="C188" s="13" t="s">
        <v>72</v>
      </c>
      <c r="D188" s="49">
        <v>0</v>
      </c>
      <c r="E188" s="49"/>
      <c r="F188" s="91">
        <f>I188+N188+P188+S188+V188</f>
        <v>0</v>
      </c>
      <c r="G188" s="172">
        <f>K188+O188+Q188+T188+W188</f>
        <v>0</v>
      </c>
      <c r="H188" s="49" t="s">
        <v>73</v>
      </c>
      <c r="I188" s="49">
        <v>0</v>
      </c>
      <c r="J188" s="49">
        <v>0</v>
      </c>
      <c r="K188" s="133">
        <v>0</v>
      </c>
      <c r="L188" s="133">
        <v>0</v>
      </c>
      <c r="M188" s="58"/>
      <c r="N188" s="49"/>
      <c r="O188" s="131"/>
      <c r="P188" s="49"/>
      <c r="Q188" s="131"/>
      <c r="R188" s="49"/>
      <c r="S188" s="49"/>
      <c r="T188" s="131"/>
      <c r="U188" s="58"/>
      <c r="V188" s="73"/>
      <c r="W188" s="150"/>
      <c r="AA188"/>
    </row>
    <row r="189" spans="1:27" ht="32.25" customHeight="1">
      <c r="A189" s="193" t="s">
        <v>19</v>
      </c>
      <c r="B189" s="89" t="s">
        <v>38</v>
      </c>
      <c r="C189" s="90"/>
      <c r="D189" s="91">
        <f>D190+D191+D232</f>
        <v>7200</v>
      </c>
      <c r="E189" s="91"/>
      <c r="F189" s="91">
        <f>F190+F191+F232</f>
        <v>7200</v>
      </c>
      <c r="G189" s="172">
        <f>G190+G191+G232</f>
        <v>7200</v>
      </c>
      <c r="H189" s="93"/>
      <c r="I189" s="91">
        <f>I190+I191+I232</f>
        <v>7200</v>
      </c>
      <c r="J189" s="91">
        <f>J190+J191+J232</f>
        <v>7200</v>
      </c>
      <c r="K189" s="91">
        <f>K190+K191+K232</f>
        <v>7200</v>
      </c>
      <c r="L189" s="91">
        <f>L190+L191+L232</f>
        <v>7200</v>
      </c>
      <c r="M189" s="91"/>
      <c r="N189" s="91"/>
      <c r="O189" s="131"/>
      <c r="P189" s="91"/>
      <c r="Q189" s="131"/>
      <c r="R189" s="91"/>
      <c r="S189" s="91"/>
      <c r="T189" s="131"/>
      <c r="U189" s="91"/>
      <c r="V189" s="91"/>
      <c r="W189" s="150"/>
      <c r="AA189"/>
    </row>
    <row r="190" spans="1:27" ht="75">
      <c r="A190" s="109"/>
      <c r="B190" s="206" t="s">
        <v>106</v>
      </c>
      <c r="C190" s="13" t="s">
        <v>72</v>
      </c>
      <c r="D190" s="49">
        <v>0</v>
      </c>
      <c r="E190" s="49"/>
      <c r="F190" s="91">
        <f>I190+N190+P190+S190+V190</f>
        <v>0</v>
      </c>
      <c r="G190" s="172">
        <f>K190+O190+Q190+T190+W190</f>
        <v>0</v>
      </c>
      <c r="H190" s="49" t="s">
        <v>73</v>
      </c>
      <c r="I190" s="49">
        <v>0</v>
      </c>
      <c r="J190" s="49">
        <v>0</v>
      </c>
      <c r="K190" s="131">
        <v>0</v>
      </c>
      <c r="L190" s="133">
        <v>0</v>
      </c>
      <c r="M190" s="58"/>
      <c r="N190" s="49"/>
      <c r="O190" s="131"/>
      <c r="P190" s="49"/>
      <c r="Q190" s="131"/>
      <c r="R190" s="49"/>
      <c r="S190" s="49"/>
      <c r="T190" s="131"/>
      <c r="U190" s="58"/>
      <c r="V190" s="73"/>
      <c r="W190" s="150"/>
      <c r="AA190"/>
    </row>
    <row r="191" spans="1:27" ht="75">
      <c r="A191" s="109"/>
      <c r="B191" s="206" t="s">
        <v>107</v>
      </c>
      <c r="C191" s="13" t="s">
        <v>72</v>
      </c>
      <c r="D191" s="49">
        <v>0</v>
      </c>
      <c r="E191" s="49"/>
      <c r="F191" s="91">
        <f>I191+N191+P191+S191+V191</f>
        <v>0</v>
      </c>
      <c r="G191" s="172">
        <f>K191+O191+Q191+T191+W191</f>
        <v>0</v>
      </c>
      <c r="H191" s="49" t="s">
        <v>73</v>
      </c>
      <c r="I191" s="49">
        <v>0</v>
      </c>
      <c r="J191" s="49">
        <v>0</v>
      </c>
      <c r="K191" s="131">
        <v>0</v>
      </c>
      <c r="L191" s="133">
        <v>0</v>
      </c>
      <c r="M191" s="58"/>
      <c r="N191" s="49"/>
      <c r="O191" s="131"/>
      <c r="P191" s="49"/>
      <c r="Q191" s="131"/>
      <c r="R191" s="49"/>
      <c r="S191" s="49"/>
      <c r="T191" s="131"/>
      <c r="U191" s="58"/>
      <c r="V191" s="73"/>
      <c r="W191" s="150"/>
      <c r="AA191"/>
    </row>
    <row r="192" spans="1:29" s="50" customFormat="1" ht="12.75" customHeight="1" hidden="1">
      <c r="A192" s="119">
        <v>5400</v>
      </c>
      <c r="B192" s="45" t="s">
        <v>7</v>
      </c>
      <c r="C192" s="43"/>
      <c r="D192" s="44">
        <f>D193+D195+D197+D199+D201+D203+D205+D207</f>
        <v>0</v>
      </c>
      <c r="E192" s="44">
        <f>E193+E195+E197+E199+E201+E203+E205+E207</f>
        <v>0</v>
      </c>
      <c r="F192" s="91">
        <f>I192+N192+P192+S192+V192</f>
        <v>0</v>
      </c>
      <c r="G192" s="172">
        <f>K192+O192+Q192+T192+W192</f>
        <v>0</v>
      </c>
      <c r="H192" s="43"/>
      <c r="I192" s="44">
        <f>I193+I195+I197+I199+I201+I203+I205+I207</f>
        <v>0</v>
      </c>
      <c r="J192" s="44">
        <f>J193+J195+J197+J199+J201+J203+J205+J207</f>
        <v>0</v>
      </c>
      <c r="K192" s="131">
        <f>K193+K195+K197+K199+K201+K203+K205+K207</f>
        <v>0</v>
      </c>
      <c r="L192" s="131">
        <f>L193+L195+L197+L199+L201+L203+L205+L207</f>
        <v>0</v>
      </c>
      <c r="M192" s="46"/>
      <c r="N192" s="44">
        <f aca="true" t="shared" si="23" ref="N192:T192">N193+N195+N197+N199+N201+N203+N205+N207</f>
        <v>0</v>
      </c>
      <c r="O192" s="131">
        <f t="shared" si="23"/>
        <v>0</v>
      </c>
      <c r="P192" s="44">
        <f t="shared" si="23"/>
        <v>0</v>
      </c>
      <c r="Q192" s="131">
        <f t="shared" si="23"/>
        <v>0</v>
      </c>
      <c r="R192" s="44"/>
      <c r="S192" s="44">
        <f t="shared" si="23"/>
        <v>0</v>
      </c>
      <c r="T192" s="131">
        <f t="shared" si="23"/>
        <v>0</v>
      </c>
      <c r="U192" s="46"/>
      <c r="V192" s="47">
        <f>V193+V195+V197+V199+V201+V203+V205+V207</f>
        <v>0</v>
      </c>
      <c r="W192" s="150">
        <f>W193+W195+W197+W199+W201+W203+W205+W207</f>
        <v>0</v>
      </c>
      <c r="X192"/>
      <c r="Y192"/>
      <c r="Z192"/>
      <c r="AA192"/>
      <c r="AB192"/>
      <c r="AC192"/>
    </row>
    <row r="193" spans="1:27" ht="15" hidden="1">
      <c r="A193" s="109" t="s">
        <v>12</v>
      </c>
      <c r="B193" s="5" t="s">
        <v>31</v>
      </c>
      <c r="C193" s="1"/>
      <c r="D193" s="28"/>
      <c r="E193" s="28"/>
      <c r="F193" s="91"/>
      <c r="G193" s="172"/>
      <c r="H193" s="8"/>
      <c r="I193" s="28"/>
      <c r="J193" s="28"/>
      <c r="K193" s="131"/>
      <c r="L193" s="131"/>
      <c r="M193" s="2"/>
      <c r="N193" s="28"/>
      <c r="O193" s="131"/>
      <c r="P193" s="28"/>
      <c r="Q193" s="131"/>
      <c r="R193" s="28"/>
      <c r="S193" s="28"/>
      <c r="T193" s="131"/>
      <c r="U193" s="2"/>
      <c r="V193" s="23"/>
      <c r="W193" s="150"/>
      <c r="AA193"/>
    </row>
    <row r="194" spans="1:27" ht="15" hidden="1">
      <c r="A194" s="112"/>
      <c r="B194" s="5" t="s">
        <v>25</v>
      </c>
      <c r="C194" s="1"/>
      <c r="D194" s="28"/>
      <c r="E194" s="28"/>
      <c r="F194" s="92"/>
      <c r="G194" s="175"/>
      <c r="H194" s="8"/>
      <c r="I194" s="28"/>
      <c r="J194" s="28"/>
      <c r="K194" s="131"/>
      <c r="L194" s="131"/>
      <c r="M194" s="2"/>
      <c r="N194" s="28"/>
      <c r="O194" s="131"/>
      <c r="P194" s="28"/>
      <c r="Q194" s="131"/>
      <c r="R194" s="28"/>
      <c r="S194" s="28"/>
      <c r="T194" s="131"/>
      <c r="U194" s="2"/>
      <c r="V194" s="23"/>
      <c r="W194" s="150"/>
      <c r="AA194"/>
    </row>
    <row r="195" spans="1:27" ht="15" hidden="1">
      <c r="A195" s="109" t="s">
        <v>13</v>
      </c>
      <c r="B195" s="5" t="s">
        <v>32</v>
      </c>
      <c r="C195" s="1"/>
      <c r="D195" s="28"/>
      <c r="E195" s="28"/>
      <c r="F195" s="91"/>
      <c r="G195" s="172"/>
      <c r="H195" s="8"/>
      <c r="I195" s="28"/>
      <c r="J195" s="28"/>
      <c r="K195" s="131"/>
      <c r="L195" s="131"/>
      <c r="M195" s="2"/>
      <c r="N195" s="28"/>
      <c r="O195" s="131"/>
      <c r="P195" s="28"/>
      <c r="Q195" s="131"/>
      <c r="R195" s="28"/>
      <c r="S195" s="28"/>
      <c r="T195" s="131"/>
      <c r="U195" s="2"/>
      <c r="V195" s="23"/>
      <c r="W195" s="150"/>
      <c r="AA195"/>
    </row>
    <row r="196" spans="1:27" ht="15" hidden="1">
      <c r="A196" s="112"/>
      <c r="B196" s="5" t="s">
        <v>25</v>
      </c>
      <c r="C196" s="1"/>
      <c r="D196" s="28"/>
      <c r="E196" s="28"/>
      <c r="F196" s="92"/>
      <c r="G196" s="175"/>
      <c r="H196" s="8"/>
      <c r="I196" s="28"/>
      <c r="J196" s="28"/>
      <c r="K196" s="131"/>
      <c r="L196" s="131"/>
      <c r="M196" s="2"/>
      <c r="N196" s="28"/>
      <c r="O196" s="131"/>
      <c r="P196" s="28"/>
      <c r="Q196" s="131"/>
      <c r="R196" s="28"/>
      <c r="S196" s="28"/>
      <c r="T196" s="131"/>
      <c r="U196" s="2"/>
      <c r="V196" s="23"/>
      <c r="W196" s="150"/>
      <c r="AA196"/>
    </row>
    <row r="197" spans="1:27" ht="15" hidden="1">
      <c r="A197" s="109" t="s">
        <v>14</v>
      </c>
      <c r="B197" s="5" t="s">
        <v>33</v>
      </c>
      <c r="C197" s="1"/>
      <c r="D197" s="28"/>
      <c r="E197" s="28"/>
      <c r="F197" s="91"/>
      <c r="G197" s="172"/>
      <c r="H197" s="8"/>
      <c r="I197" s="28"/>
      <c r="J197" s="28"/>
      <c r="K197" s="131"/>
      <c r="L197" s="131"/>
      <c r="M197" s="2"/>
      <c r="N197" s="28"/>
      <c r="O197" s="131"/>
      <c r="P197" s="28"/>
      <c r="Q197" s="131"/>
      <c r="R197" s="28"/>
      <c r="S197" s="28"/>
      <c r="T197" s="131"/>
      <c r="U197" s="2"/>
      <c r="V197" s="23"/>
      <c r="W197" s="150"/>
      <c r="AA197"/>
    </row>
    <row r="198" spans="1:27" ht="15" hidden="1">
      <c r="A198" s="112"/>
      <c r="B198" s="5" t="s">
        <v>25</v>
      </c>
      <c r="C198" s="1"/>
      <c r="D198" s="28"/>
      <c r="E198" s="28"/>
      <c r="F198" s="92"/>
      <c r="G198" s="175"/>
      <c r="H198" s="8"/>
      <c r="I198" s="28"/>
      <c r="J198" s="28"/>
      <c r="K198" s="131"/>
      <c r="L198" s="131"/>
      <c r="M198" s="2"/>
      <c r="N198" s="28"/>
      <c r="O198" s="131"/>
      <c r="P198" s="28"/>
      <c r="Q198" s="131"/>
      <c r="R198" s="28"/>
      <c r="S198" s="28"/>
      <c r="T198" s="131"/>
      <c r="U198" s="2"/>
      <c r="V198" s="23"/>
      <c r="W198" s="150"/>
      <c r="AA198"/>
    </row>
    <row r="199" spans="1:27" ht="15" hidden="1">
      <c r="A199" s="109" t="s">
        <v>15</v>
      </c>
      <c r="B199" s="5" t="s">
        <v>34</v>
      </c>
      <c r="C199" s="1"/>
      <c r="D199" s="28"/>
      <c r="E199" s="28"/>
      <c r="F199" s="91"/>
      <c r="G199" s="172"/>
      <c r="H199" s="8"/>
      <c r="I199" s="28"/>
      <c r="J199" s="28"/>
      <c r="K199" s="131"/>
      <c r="L199" s="131"/>
      <c r="M199" s="2"/>
      <c r="N199" s="28"/>
      <c r="O199" s="131"/>
      <c r="P199" s="28"/>
      <c r="Q199" s="131"/>
      <c r="R199" s="28"/>
      <c r="S199" s="28"/>
      <c r="T199" s="131"/>
      <c r="U199" s="2"/>
      <c r="V199" s="23"/>
      <c r="W199" s="150"/>
      <c r="AA199"/>
    </row>
    <row r="200" spans="1:27" ht="15" hidden="1">
      <c r="A200" s="112"/>
      <c r="B200" s="5" t="s">
        <v>25</v>
      </c>
      <c r="C200" s="1"/>
      <c r="D200" s="28"/>
      <c r="E200" s="28"/>
      <c r="F200" s="92"/>
      <c r="G200" s="175"/>
      <c r="H200" s="8"/>
      <c r="I200" s="28"/>
      <c r="J200" s="28"/>
      <c r="K200" s="131"/>
      <c r="L200" s="131"/>
      <c r="M200" s="2"/>
      <c r="N200" s="28"/>
      <c r="O200" s="131"/>
      <c r="P200" s="28"/>
      <c r="Q200" s="131"/>
      <c r="R200" s="28"/>
      <c r="S200" s="28"/>
      <c r="T200" s="131"/>
      <c r="U200" s="2"/>
      <c r="V200" s="23"/>
      <c r="W200" s="150"/>
      <c r="AA200"/>
    </row>
    <row r="201" spans="1:27" ht="30" hidden="1">
      <c r="A201" s="109" t="s">
        <v>16</v>
      </c>
      <c r="B201" s="5" t="s">
        <v>35</v>
      </c>
      <c r="C201" s="1"/>
      <c r="D201" s="28"/>
      <c r="E201" s="28"/>
      <c r="F201" s="91"/>
      <c r="G201" s="172"/>
      <c r="H201" s="8"/>
      <c r="I201" s="28"/>
      <c r="J201" s="28"/>
      <c r="K201" s="131"/>
      <c r="L201" s="131"/>
      <c r="M201" s="2"/>
      <c r="N201" s="28"/>
      <c r="O201" s="131"/>
      <c r="P201" s="28"/>
      <c r="Q201" s="131"/>
      <c r="R201" s="28"/>
      <c r="S201" s="28"/>
      <c r="T201" s="131"/>
      <c r="U201" s="2"/>
      <c r="V201" s="23"/>
      <c r="W201" s="150"/>
      <c r="AA201"/>
    </row>
    <row r="202" spans="1:27" ht="15" hidden="1">
      <c r="A202" s="112"/>
      <c r="B202" s="5" t="s">
        <v>25</v>
      </c>
      <c r="C202" s="13"/>
      <c r="D202" s="28"/>
      <c r="E202" s="28"/>
      <c r="F202" s="92"/>
      <c r="G202" s="175"/>
      <c r="H202" s="8"/>
      <c r="I202" s="28"/>
      <c r="J202" s="28"/>
      <c r="K202" s="131"/>
      <c r="L202" s="131"/>
      <c r="M202" s="2"/>
      <c r="N202" s="28"/>
      <c r="O202" s="131"/>
      <c r="P202" s="28"/>
      <c r="Q202" s="131"/>
      <c r="R202" s="28"/>
      <c r="S202" s="28"/>
      <c r="T202" s="131"/>
      <c r="U202" s="2"/>
      <c r="V202" s="23"/>
      <c r="W202" s="150"/>
      <c r="AA202"/>
    </row>
    <row r="203" spans="1:27" ht="60" hidden="1">
      <c r="A203" s="109" t="s">
        <v>17</v>
      </c>
      <c r="B203" s="5" t="s">
        <v>36</v>
      </c>
      <c r="C203" s="13"/>
      <c r="D203" s="28"/>
      <c r="E203" s="28"/>
      <c r="F203" s="91"/>
      <c r="G203" s="172"/>
      <c r="H203" s="8"/>
      <c r="I203" s="28"/>
      <c r="J203" s="28"/>
      <c r="K203" s="131"/>
      <c r="L203" s="131"/>
      <c r="M203" s="2"/>
      <c r="N203" s="28"/>
      <c r="O203" s="131"/>
      <c r="P203" s="28"/>
      <c r="Q203" s="131"/>
      <c r="R203" s="28"/>
      <c r="S203" s="28"/>
      <c r="T203" s="131"/>
      <c r="U203" s="2"/>
      <c r="V203" s="23"/>
      <c r="W203" s="150"/>
      <c r="AA203"/>
    </row>
    <row r="204" spans="1:27" ht="15" hidden="1">
      <c r="A204" s="112"/>
      <c r="B204" s="5" t="s">
        <v>25</v>
      </c>
      <c r="C204" s="13"/>
      <c r="D204" s="28"/>
      <c r="E204" s="28"/>
      <c r="F204" s="92"/>
      <c r="G204" s="175"/>
      <c r="H204" s="8"/>
      <c r="I204" s="28"/>
      <c r="J204" s="28"/>
      <c r="K204" s="131"/>
      <c r="L204" s="131"/>
      <c r="M204" s="2"/>
      <c r="N204" s="28"/>
      <c r="O204" s="131"/>
      <c r="P204" s="28"/>
      <c r="Q204" s="131"/>
      <c r="R204" s="28"/>
      <c r="S204" s="28"/>
      <c r="T204" s="131"/>
      <c r="U204" s="2"/>
      <c r="V204" s="23"/>
      <c r="W204" s="150"/>
      <c r="AA204"/>
    </row>
    <row r="205" spans="1:27" ht="30" hidden="1">
      <c r="A205" s="109" t="s">
        <v>18</v>
      </c>
      <c r="B205" s="5" t="s">
        <v>37</v>
      </c>
      <c r="C205" s="13"/>
      <c r="D205" s="28"/>
      <c r="E205" s="28"/>
      <c r="F205" s="91"/>
      <c r="G205" s="172"/>
      <c r="H205" s="8"/>
      <c r="I205" s="28"/>
      <c r="J205" s="28"/>
      <c r="K205" s="131"/>
      <c r="L205" s="131"/>
      <c r="M205" s="2"/>
      <c r="N205" s="28"/>
      <c r="O205" s="131"/>
      <c r="P205" s="28"/>
      <c r="Q205" s="131"/>
      <c r="R205" s="28"/>
      <c r="S205" s="28"/>
      <c r="T205" s="131"/>
      <c r="U205" s="2"/>
      <c r="V205" s="23"/>
      <c r="W205" s="150"/>
      <c r="AA205"/>
    </row>
    <row r="206" spans="1:27" ht="15" hidden="1">
      <c r="A206" s="112"/>
      <c r="B206" s="5" t="s">
        <v>25</v>
      </c>
      <c r="C206" s="13"/>
      <c r="D206" s="28"/>
      <c r="E206" s="28"/>
      <c r="F206" s="92"/>
      <c r="G206" s="175"/>
      <c r="H206" s="8"/>
      <c r="I206" s="28"/>
      <c r="J206" s="28"/>
      <c r="K206" s="131"/>
      <c r="L206" s="131"/>
      <c r="M206" s="2"/>
      <c r="N206" s="28"/>
      <c r="O206" s="131"/>
      <c r="P206" s="28"/>
      <c r="Q206" s="131"/>
      <c r="R206" s="28"/>
      <c r="S206" s="28"/>
      <c r="T206" s="131"/>
      <c r="U206" s="2"/>
      <c r="V206" s="23"/>
      <c r="W206" s="150"/>
      <c r="AA206"/>
    </row>
    <row r="207" spans="1:27" ht="15" hidden="1">
      <c r="A207" s="109" t="s">
        <v>19</v>
      </c>
      <c r="B207" s="5" t="s">
        <v>38</v>
      </c>
      <c r="C207" s="13"/>
      <c r="D207" s="28"/>
      <c r="E207" s="28"/>
      <c r="F207" s="91"/>
      <c r="G207" s="172"/>
      <c r="H207" s="8"/>
      <c r="I207" s="28"/>
      <c r="J207" s="28"/>
      <c r="K207" s="131"/>
      <c r="L207" s="131"/>
      <c r="M207" s="2"/>
      <c r="N207" s="28"/>
      <c r="O207" s="131"/>
      <c r="P207" s="28"/>
      <c r="Q207" s="131"/>
      <c r="R207" s="28"/>
      <c r="S207" s="28"/>
      <c r="T207" s="131"/>
      <c r="U207" s="2"/>
      <c r="V207" s="23"/>
      <c r="W207" s="150"/>
      <c r="AA207"/>
    </row>
    <row r="208" spans="1:27" ht="15" hidden="1">
      <c r="A208" s="112"/>
      <c r="B208" s="5" t="s">
        <v>25</v>
      </c>
      <c r="C208" s="13"/>
      <c r="D208" s="28"/>
      <c r="E208" s="28"/>
      <c r="F208" s="92"/>
      <c r="G208" s="175"/>
      <c r="H208" s="8"/>
      <c r="I208" s="28"/>
      <c r="J208" s="28"/>
      <c r="K208" s="131"/>
      <c r="L208" s="131"/>
      <c r="M208" s="2"/>
      <c r="N208" s="28"/>
      <c r="O208" s="131"/>
      <c r="P208" s="28"/>
      <c r="Q208" s="131"/>
      <c r="R208" s="28"/>
      <c r="S208" s="28"/>
      <c r="T208" s="131"/>
      <c r="U208" s="2"/>
      <c r="V208" s="23"/>
      <c r="W208" s="150"/>
      <c r="AA208"/>
    </row>
    <row r="209" spans="1:29" s="50" customFormat="1" ht="15" hidden="1">
      <c r="A209" s="119">
        <v>5500</v>
      </c>
      <c r="B209" s="45" t="s">
        <v>5</v>
      </c>
      <c r="C209" s="43"/>
      <c r="D209" s="44">
        <f>D210+D215+D217+D219+D221+D223+D225+D227</f>
        <v>0</v>
      </c>
      <c r="E209" s="44">
        <f>E210+E215+E217+E219+E221+E223+E225+E227</f>
        <v>0</v>
      </c>
      <c r="F209" s="91">
        <f>I209+N209+P209+S209+V209</f>
        <v>0</v>
      </c>
      <c r="G209" s="172">
        <f>K209+O209+Q209+T209+W209</f>
        <v>0</v>
      </c>
      <c r="H209" s="43"/>
      <c r="I209" s="44">
        <f>I210+I215+I217+I219+I221+I223+I225+I227</f>
        <v>0</v>
      </c>
      <c r="J209" s="44">
        <f>J210+J215+J217+J219+J221+J223+J225+J227</f>
        <v>0</v>
      </c>
      <c r="K209" s="131">
        <f>K210+K215+K217+K219+K221+K223+K225+K227</f>
        <v>0</v>
      </c>
      <c r="L209" s="131">
        <f>L210+L215+L217+L219+L221+L223+L225+L227</f>
        <v>0</v>
      </c>
      <c r="M209" s="46"/>
      <c r="N209" s="44">
        <f aca="true" t="shared" si="24" ref="N209:T209">N210+N215+N217+N219+N221+N223+N225+N227</f>
        <v>0</v>
      </c>
      <c r="O209" s="131">
        <f t="shared" si="24"/>
        <v>0</v>
      </c>
      <c r="P209" s="44">
        <f t="shared" si="24"/>
        <v>0</v>
      </c>
      <c r="Q209" s="131">
        <f t="shared" si="24"/>
        <v>0</v>
      </c>
      <c r="R209" s="44"/>
      <c r="S209" s="44">
        <f t="shared" si="24"/>
        <v>0</v>
      </c>
      <c r="T209" s="131">
        <f t="shared" si="24"/>
        <v>0</v>
      </c>
      <c r="U209" s="46"/>
      <c r="V209" s="47">
        <f>V210+V215+V217+V219+V221+V223+V225+V227</f>
        <v>0</v>
      </c>
      <c r="W209" s="150">
        <f>W210+W215+W217+W219+W221+W223+W225+W227</f>
        <v>0</v>
      </c>
      <c r="X209"/>
      <c r="Y209"/>
      <c r="Z209"/>
      <c r="AA209"/>
      <c r="AB209"/>
      <c r="AC209"/>
    </row>
    <row r="210" spans="1:29" s="50" customFormat="1" ht="15" hidden="1">
      <c r="A210" s="217" t="s">
        <v>12</v>
      </c>
      <c r="B210" s="53" t="s">
        <v>31</v>
      </c>
      <c r="C210" s="48"/>
      <c r="D210" s="49"/>
      <c r="E210" s="49"/>
      <c r="F210" s="91"/>
      <c r="G210" s="172"/>
      <c r="H210" s="48"/>
      <c r="I210" s="49"/>
      <c r="J210" s="49"/>
      <c r="K210" s="131"/>
      <c r="L210" s="131"/>
      <c r="M210" s="58"/>
      <c r="N210" s="49"/>
      <c r="O210" s="131"/>
      <c r="P210" s="49"/>
      <c r="Q210" s="131"/>
      <c r="R210" s="49"/>
      <c r="S210" s="49"/>
      <c r="T210" s="131"/>
      <c r="U210" s="58"/>
      <c r="V210" s="73"/>
      <c r="W210" s="150"/>
      <c r="X210"/>
      <c r="Y210"/>
      <c r="Z210"/>
      <c r="AA210"/>
      <c r="AB210"/>
      <c r="AC210"/>
    </row>
    <row r="211" spans="1:29" s="50" customFormat="1" ht="30" hidden="1">
      <c r="A211" s="215">
        <v>5501</v>
      </c>
      <c r="B211" s="61" t="s">
        <v>57</v>
      </c>
      <c r="C211" s="51"/>
      <c r="D211" s="52"/>
      <c r="E211" s="52"/>
      <c r="F211" s="91"/>
      <c r="G211" s="172"/>
      <c r="H211" s="51"/>
      <c r="I211" s="52"/>
      <c r="J211" s="52"/>
      <c r="K211" s="131"/>
      <c r="L211" s="131"/>
      <c r="M211" s="66"/>
      <c r="N211" s="52"/>
      <c r="O211" s="131"/>
      <c r="P211" s="52"/>
      <c r="Q211" s="131"/>
      <c r="R211" s="52"/>
      <c r="S211" s="52"/>
      <c r="T211" s="131"/>
      <c r="U211" s="66"/>
      <c r="V211" s="71"/>
      <c r="W211" s="150"/>
      <c r="X211"/>
      <c r="Y211"/>
      <c r="Z211"/>
      <c r="AA211"/>
      <c r="AB211"/>
      <c r="AC211"/>
    </row>
    <row r="212" spans="1:29" s="50" customFormat="1" ht="15" hidden="1">
      <c r="A212" s="217"/>
      <c r="B212" s="53" t="s">
        <v>51</v>
      </c>
      <c r="C212" s="48"/>
      <c r="D212" s="49"/>
      <c r="E212" s="49"/>
      <c r="F212" s="91"/>
      <c r="G212" s="172"/>
      <c r="H212" s="48"/>
      <c r="I212" s="49"/>
      <c r="J212" s="49"/>
      <c r="K212" s="131"/>
      <c r="L212" s="131"/>
      <c r="M212" s="58"/>
      <c r="N212" s="49"/>
      <c r="O212" s="131"/>
      <c r="P212" s="49"/>
      <c r="Q212" s="131"/>
      <c r="R212" s="49"/>
      <c r="S212" s="49"/>
      <c r="T212" s="131"/>
      <c r="U212" s="58"/>
      <c r="V212" s="73"/>
      <c r="W212" s="150"/>
      <c r="X212"/>
      <c r="Y212"/>
      <c r="Z212"/>
      <c r="AA212"/>
      <c r="AB212"/>
      <c r="AC212"/>
    </row>
    <row r="213" spans="1:29" s="50" customFormat="1" ht="30" hidden="1">
      <c r="A213" s="215">
        <v>5503</v>
      </c>
      <c r="B213" s="61" t="s">
        <v>58</v>
      </c>
      <c r="C213" s="51"/>
      <c r="D213" s="52"/>
      <c r="E213" s="52"/>
      <c r="F213" s="91"/>
      <c r="G213" s="172"/>
      <c r="H213" s="51"/>
      <c r="I213" s="52"/>
      <c r="J213" s="52"/>
      <c r="K213" s="131"/>
      <c r="L213" s="131"/>
      <c r="M213" s="66"/>
      <c r="N213" s="52"/>
      <c r="O213" s="131"/>
      <c r="P213" s="52"/>
      <c r="Q213" s="131"/>
      <c r="R213" s="52"/>
      <c r="S213" s="52"/>
      <c r="T213" s="131"/>
      <c r="U213" s="66"/>
      <c r="V213" s="71"/>
      <c r="W213" s="150"/>
      <c r="X213"/>
      <c r="Y213"/>
      <c r="Z213"/>
      <c r="AA213"/>
      <c r="AB213"/>
      <c r="AC213"/>
    </row>
    <row r="214" spans="1:27" ht="18" customHeight="1" hidden="1">
      <c r="A214" s="112"/>
      <c r="B214" s="5" t="s">
        <v>25</v>
      </c>
      <c r="C214" s="13"/>
      <c r="D214" s="29"/>
      <c r="E214" s="28"/>
      <c r="F214" s="91"/>
      <c r="G214" s="175"/>
      <c r="H214" s="1"/>
      <c r="I214" s="29"/>
      <c r="J214" s="29"/>
      <c r="K214" s="133"/>
      <c r="L214" s="133"/>
      <c r="M214" s="2"/>
      <c r="N214" s="29"/>
      <c r="O214" s="133"/>
      <c r="P214" s="29"/>
      <c r="Q214" s="133"/>
      <c r="R214" s="29"/>
      <c r="S214" s="29"/>
      <c r="T214" s="133"/>
      <c r="U214" s="2"/>
      <c r="V214" s="24"/>
      <c r="W214" s="151"/>
      <c r="AA214"/>
    </row>
    <row r="215" spans="1:27" ht="15" hidden="1">
      <c r="A215" s="109" t="s">
        <v>13</v>
      </c>
      <c r="B215" s="5" t="s">
        <v>32</v>
      </c>
      <c r="C215" s="1"/>
      <c r="D215" s="28"/>
      <c r="E215" s="28"/>
      <c r="F215" s="91"/>
      <c r="G215" s="172"/>
      <c r="H215" s="1"/>
      <c r="I215" s="28"/>
      <c r="J215" s="28"/>
      <c r="K215" s="131"/>
      <c r="L215" s="131"/>
      <c r="M215" s="2"/>
      <c r="N215" s="28"/>
      <c r="O215" s="131"/>
      <c r="P215" s="28"/>
      <c r="Q215" s="131"/>
      <c r="R215" s="28"/>
      <c r="S215" s="28"/>
      <c r="T215" s="131"/>
      <c r="U215" s="2"/>
      <c r="V215" s="23"/>
      <c r="W215" s="150"/>
      <c r="AA215"/>
    </row>
    <row r="216" spans="1:27" ht="15" hidden="1">
      <c r="A216" s="112"/>
      <c r="B216" s="5" t="s">
        <v>25</v>
      </c>
      <c r="C216" s="13"/>
      <c r="D216" s="28"/>
      <c r="E216" s="28"/>
      <c r="F216" s="91"/>
      <c r="G216" s="172"/>
      <c r="H216" s="1"/>
      <c r="I216" s="29"/>
      <c r="J216" s="29"/>
      <c r="K216" s="133"/>
      <c r="L216" s="133"/>
      <c r="M216" s="2"/>
      <c r="N216" s="29"/>
      <c r="O216" s="133"/>
      <c r="P216" s="29"/>
      <c r="Q216" s="133"/>
      <c r="R216" s="29"/>
      <c r="S216" s="29"/>
      <c r="T216" s="133"/>
      <c r="U216" s="2"/>
      <c r="V216" s="24"/>
      <c r="W216" s="151"/>
      <c r="AA216"/>
    </row>
    <row r="217" spans="1:27" ht="15" hidden="1">
      <c r="A217" s="109" t="s">
        <v>14</v>
      </c>
      <c r="B217" s="5" t="s">
        <v>33</v>
      </c>
      <c r="C217" s="1"/>
      <c r="D217" s="28"/>
      <c r="E217" s="28"/>
      <c r="F217" s="91"/>
      <c r="G217" s="172"/>
      <c r="H217" s="1"/>
      <c r="I217" s="28"/>
      <c r="J217" s="28"/>
      <c r="K217" s="131"/>
      <c r="L217" s="131"/>
      <c r="M217" s="2"/>
      <c r="N217" s="28"/>
      <c r="O217" s="131"/>
      <c r="P217" s="28"/>
      <c r="Q217" s="131"/>
      <c r="R217" s="28"/>
      <c r="S217" s="28"/>
      <c r="T217" s="131"/>
      <c r="U217" s="2"/>
      <c r="V217" s="23"/>
      <c r="W217" s="150"/>
      <c r="AA217"/>
    </row>
    <row r="218" spans="1:27" ht="15" hidden="1">
      <c r="A218" s="112"/>
      <c r="B218" s="5" t="s">
        <v>25</v>
      </c>
      <c r="C218" s="13"/>
      <c r="D218" s="28"/>
      <c r="E218" s="28"/>
      <c r="F218" s="91"/>
      <c r="G218" s="172"/>
      <c r="H218" s="1"/>
      <c r="I218" s="29"/>
      <c r="J218" s="29"/>
      <c r="K218" s="133"/>
      <c r="L218" s="133"/>
      <c r="M218" s="2"/>
      <c r="N218" s="29"/>
      <c r="O218" s="133"/>
      <c r="P218" s="29"/>
      <c r="Q218" s="133"/>
      <c r="R218" s="29"/>
      <c r="S218" s="29"/>
      <c r="T218" s="133"/>
      <c r="U218" s="2"/>
      <c r="V218" s="24"/>
      <c r="W218" s="151"/>
      <c r="AA218"/>
    </row>
    <row r="219" spans="1:27" ht="15" hidden="1">
      <c r="A219" s="109" t="s">
        <v>15</v>
      </c>
      <c r="B219" s="5" t="s">
        <v>34</v>
      </c>
      <c r="C219" s="1"/>
      <c r="D219" s="28"/>
      <c r="E219" s="28"/>
      <c r="F219" s="91"/>
      <c r="G219" s="172"/>
      <c r="H219" s="1"/>
      <c r="I219" s="28"/>
      <c r="J219" s="28"/>
      <c r="K219" s="131"/>
      <c r="L219" s="131"/>
      <c r="M219" s="2"/>
      <c r="N219" s="28"/>
      <c r="O219" s="131"/>
      <c r="P219" s="28"/>
      <c r="Q219" s="131"/>
      <c r="R219" s="28"/>
      <c r="S219" s="28"/>
      <c r="T219" s="131"/>
      <c r="U219" s="2"/>
      <c r="V219" s="23"/>
      <c r="W219" s="150"/>
      <c r="AA219"/>
    </row>
    <row r="220" spans="1:27" ht="15" hidden="1">
      <c r="A220" s="112"/>
      <c r="B220" s="5" t="s">
        <v>25</v>
      </c>
      <c r="C220" s="13"/>
      <c r="D220" s="28"/>
      <c r="E220" s="28"/>
      <c r="F220" s="91"/>
      <c r="G220" s="172"/>
      <c r="H220" s="1"/>
      <c r="I220" s="29"/>
      <c r="J220" s="29"/>
      <c r="K220" s="133"/>
      <c r="L220" s="133"/>
      <c r="M220" s="2"/>
      <c r="N220" s="29"/>
      <c r="O220" s="133"/>
      <c r="P220" s="29"/>
      <c r="Q220" s="133"/>
      <c r="R220" s="29"/>
      <c r="S220" s="29"/>
      <c r="T220" s="133"/>
      <c r="U220" s="2"/>
      <c r="V220" s="24"/>
      <c r="W220" s="151"/>
      <c r="AA220"/>
    </row>
    <row r="221" spans="1:27" ht="30" hidden="1">
      <c r="A221" s="109" t="s">
        <v>16</v>
      </c>
      <c r="B221" s="5" t="s">
        <v>35</v>
      </c>
      <c r="C221" s="1"/>
      <c r="D221" s="28"/>
      <c r="E221" s="28"/>
      <c r="F221" s="91"/>
      <c r="G221" s="172"/>
      <c r="H221" s="1"/>
      <c r="I221" s="28"/>
      <c r="J221" s="28"/>
      <c r="K221" s="131"/>
      <c r="L221" s="131"/>
      <c r="M221" s="2"/>
      <c r="N221" s="28"/>
      <c r="O221" s="131"/>
      <c r="P221" s="28"/>
      <c r="Q221" s="131"/>
      <c r="R221" s="28"/>
      <c r="S221" s="28"/>
      <c r="T221" s="131"/>
      <c r="U221" s="2"/>
      <c r="V221" s="23"/>
      <c r="W221" s="150"/>
      <c r="AA221"/>
    </row>
    <row r="222" spans="1:27" ht="15" hidden="1">
      <c r="A222" s="112"/>
      <c r="B222" s="5" t="s">
        <v>25</v>
      </c>
      <c r="C222" s="13"/>
      <c r="D222" s="28"/>
      <c r="E222" s="28"/>
      <c r="F222" s="91"/>
      <c r="G222" s="172"/>
      <c r="H222" s="1"/>
      <c r="I222" s="29"/>
      <c r="J222" s="29"/>
      <c r="K222" s="133"/>
      <c r="L222" s="133"/>
      <c r="M222" s="2"/>
      <c r="N222" s="29"/>
      <c r="O222" s="133"/>
      <c r="P222" s="29"/>
      <c r="Q222" s="133"/>
      <c r="R222" s="29"/>
      <c r="S222" s="29"/>
      <c r="T222" s="133"/>
      <c r="U222" s="2"/>
      <c r="V222" s="24"/>
      <c r="W222" s="151"/>
      <c r="AA222"/>
    </row>
    <row r="223" spans="1:27" ht="60" hidden="1">
      <c r="A223" s="109" t="s">
        <v>17</v>
      </c>
      <c r="B223" s="5" t="s">
        <v>36</v>
      </c>
      <c r="C223" s="1"/>
      <c r="D223" s="28"/>
      <c r="E223" s="28"/>
      <c r="F223" s="91"/>
      <c r="G223" s="172"/>
      <c r="H223" s="1"/>
      <c r="I223" s="28"/>
      <c r="J223" s="28"/>
      <c r="K223" s="131"/>
      <c r="L223" s="131"/>
      <c r="M223" s="2"/>
      <c r="N223" s="28"/>
      <c r="O223" s="131"/>
      <c r="P223" s="28"/>
      <c r="Q223" s="131"/>
      <c r="R223" s="28"/>
      <c r="S223" s="28"/>
      <c r="T223" s="131"/>
      <c r="U223" s="2"/>
      <c r="V223" s="23"/>
      <c r="W223" s="150"/>
      <c r="AA223"/>
    </row>
    <row r="224" spans="1:27" ht="15" hidden="1">
      <c r="A224" s="112"/>
      <c r="B224" s="5" t="s">
        <v>25</v>
      </c>
      <c r="C224" s="13"/>
      <c r="D224" s="28"/>
      <c r="E224" s="28"/>
      <c r="F224" s="91"/>
      <c r="G224" s="172"/>
      <c r="H224" s="1"/>
      <c r="I224" s="29"/>
      <c r="J224" s="29"/>
      <c r="K224" s="133"/>
      <c r="L224" s="133"/>
      <c r="M224" s="2"/>
      <c r="N224" s="29"/>
      <c r="O224" s="133"/>
      <c r="P224" s="29"/>
      <c r="Q224" s="133"/>
      <c r="R224" s="29"/>
      <c r="S224" s="29"/>
      <c r="T224" s="133"/>
      <c r="U224" s="2"/>
      <c r="V224" s="24"/>
      <c r="W224" s="151"/>
      <c r="AA224"/>
    </row>
    <row r="225" spans="1:27" ht="30" hidden="1">
      <c r="A225" s="109" t="s">
        <v>18</v>
      </c>
      <c r="B225" s="5" t="s">
        <v>37</v>
      </c>
      <c r="C225" s="1"/>
      <c r="D225" s="28"/>
      <c r="E225" s="28"/>
      <c r="F225" s="91"/>
      <c r="G225" s="172"/>
      <c r="H225" s="1"/>
      <c r="I225" s="28"/>
      <c r="J225" s="28"/>
      <c r="K225" s="131"/>
      <c r="L225" s="131"/>
      <c r="M225" s="2"/>
      <c r="N225" s="28"/>
      <c r="O225" s="131"/>
      <c r="P225" s="28"/>
      <c r="Q225" s="131"/>
      <c r="R225" s="28"/>
      <c r="S225" s="28"/>
      <c r="T225" s="131"/>
      <c r="U225" s="2"/>
      <c r="V225" s="23"/>
      <c r="W225" s="150"/>
      <c r="AA225"/>
    </row>
    <row r="226" spans="1:27" ht="15" hidden="1">
      <c r="A226" s="112"/>
      <c r="B226" s="5" t="s">
        <v>25</v>
      </c>
      <c r="C226" s="13"/>
      <c r="D226" s="28"/>
      <c r="E226" s="28"/>
      <c r="F226" s="91"/>
      <c r="G226" s="172"/>
      <c r="H226" s="1"/>
      <c r="I226" s="29"/>
      <c r="J226" s="29"/>
      <c r="K226" s="133"/>
      <c r="L226" s="133"/>
      <c r="M226" s="2"/>
      <c r="N226" s="29"/>
      <c r="O226" s="133"/>
      <c r="P226" s="29"/>
      <c r="Q226" s="133"/>
      <c r="R226" s="29"/>
      <c r="S226" s="29"/>
      <c r="T226" s="133"/>
      <c r="U226" s="2"/>
      <c r="V226" s="24"/>
      <c r="W226" s="151"/>
      <c r="AA226"/>
    </row>
    <row r="227" spans="1:27" ht="15" hidden="1">
      <c r="A227" s="109" t="s">
        <v>19</v>
      </c>
      <c r="B227" s="5" t="s">
        <v>38</v>
      </c>
      <c r="C227" s="1"/>
      <c r="D227" s="28"/>
      <c r="E227" s="28"/>
      <c r="F227" s="91"/>
      <c r="G227" s="172"/>
      <c r="H227" s="1"/>
      <c r="I227" s="28"/>
      <c r="J227" s="28"/>
      <c r="K227" s="131"/>
      <c r="L227" s="131"/>
      <c r="M227" s="2"/>
      <c r="N227" s="28"/>
      <c r="O227" s="131"/>
      <c r="P227" s="28"/>
      <c r="Q227" s="131"/>
      <c r="R227" s="28"/>
      <c r="S227" s="28"/>
      <c r="T227" s="131"/>
      <c r="U227" s="2"/>
      <c r="V227" s="23"/>
      <c r="W227" s="150"/>
      <c r="AA227"/>
    </row>
    <row r="228" spans="1:27" ht="15" hidden="1">
      <c r="A228" s="120"/>
      <c r="B228" s="214" t="s">
        <v>25</v>
      </c>
      <c r="C228" s="13"/>
      <c r="D228" s="29"/>
      <c r="E228" s="29"/>
      <c r="F228" s="92"/>
      <c r="G228" s="175"/>
      <c r="H228" s="1"/>
      <c r="I228" s="29"/>
      <c r="J228" s="29"/>
      <c r="K228" s="133"/>
      <c r="L228" s="133"/>
      <c r="M228" s="2"/>
      <c r="N228" s="29"/>
      <c r="O228" s="133"/>
      <c r="P228" s="29"/>
      <c r="Q228" s="133"/>
      <c r="R228" s="29"/>
      <c r="S228" s="29"/>
      <c r="T228" s="133"/>
      <c r="U228" s="2"/>
      <c r="V228" s="24"/>
      <c r="W228" s="151"/>
      <c r="AA228"/>
    </row>
    <row r="229" spans="1:27" ht="28.5" customHeight="1" hidden="1">
      <c r="A229" s="2"/>
      <c r="B229"/>
      <c r="F229" s="166"/>
      <c r="G229" s="177"/>
      <c r="H229" s="15"/>
      <c r="I229" s="14"/>
      <c r="J229" s="14"/>
      <c r="K229" s="136"/>
      <c r="L229" s="136"/>
      <c r="M229" s="6"/>
      <c r="N229" s="14"/>
      <c r="O229" s="136"/>
      <c r="P229" s="14"/>
      <c r="Q229" s="136"/>
      <c r="R229" s="14"/>
      <c r="S229" s="14"/>
      <c r="T229" s="136"/>
      <c r="U229" s="6"/>
      <c r="V229" s="14"/>
      <c r="W229" s="136"/>
      <c r="AA229"/>
    </row>
    <row r="230" spans="1:27" ht="15" hidden="1">
      <c r="A230" s="2"/>
      <c r="B230"/>
      <c r="F230" s="166"/>
      <c r="G230" s="177"/>
      <c r="H230" s="15"/>
      <c r="I230" s="14"/>
      <c r="J230" s="14"/>
      <c r="K230" s="136"/>
      <c r="L230" s="136"/>
      <c r="M230" s="6"/>
      <c r="N230" s="14"/>
      <c r="O230" s="136"/>
      <c r="P230" s="14"/>
      <c r="Q230" s="136"/>
      <c r="R230" s="14"/>
      <c r="S230" s="14"/>
      <c r="T230" s="136"/>
      <c r="U230" s="6"/>
      <c r="V230" s="14"/>
      <c r="W230" s="136"/>
      <c r="AA230"/>
    </row>
    <row r="231" spans="1:27" ht="23.25" customHeight="1" hidden="1">
      <c r="A231" s="2"/>
      <c r="B231"/>
      <c r="T231" s="140"/>
      <c r="U231" s="6"/>
      <c r="V231" s="6"/>
      <c r="W231" s="140"/>
      <c r="AA231"/>
    </row>
    <row r="232" spans="1:27" ht="81.75" customHeight="1">
      <c r="A232" s="109">
        <v>58</v>
      </c>
      <c r="B232" s="206" t="s">
        <v>151</v>
      </c>
      <c r="C232" s="13" t="s">
        <v>72</v>
      </c>
      <c r="D232" s="49">
        <v>7200</v>
      </c>
      <c r="E232" s="49"/>
      <c r="F232" s="91">
        <f>I232+N232+P232+S232+V232</f>
        <v>7200</v>
      </c>
      <c r="G232" s="172">
        <f>K232+O232+Q232+T232+W232</f>
        <v>7200</v>
      </c>
      <c r="H232" s="49" t="s">
        <v>73</v>
      </c>
      <c r="I232" s="49">
        <v>7200</v>
      </c>
      <c r="J232" s="49">
        <v>7200</v>
      </c>
      <c r="K232" s="131">
        <v>7200</v>
      </c>
      <c r="L232" s="133">
        <v>7200</v>
      </c>
      <c r="M232" s="58"/>
      <c r="N232" s="49"/>
      <c r="O232" s="131"/>
      <c r="P232" s="49"/>
      <c r="Q232" s="131"/>
      <c r="R232" s="49"/>
      <c r="S232" s="49"/>
      <c r="T232" s="131"/>
      <c r="U232" s="58"/>
      <c r="V232" s="73"/>
      <c r="W232" s="150"/>
      <c r="AA232"/>
    </row>
    <row r="233" spans="1:27" ht="17.25" customHeight="1">
      <c r="A233"/>
      <c r="B233"/>
      <c r="F233"/>
      <c r="G233"/>
      <c r="K233"/>
      <c r="L233"/>
      <c r="O233"/>
      <c r="Q233"/>
      <c r="S233" s="6"/>
      <c r="T233" s="6"/>
      <c r="U233" s="6"/>
      <c r="V233" s="6"/>
      <c r="W233" s="235"/>
      <c r="AA233"/>
    </row>
    <row r="234" spans="1:27" ht="21" customHeight="1">
      <c r="A234"/>
      <c r="B234"/>
      <c r="F234"/>
      <c r="G234"/>
      <c r="K234"/>
      <c r="L234"/>
      <c r="O234"/>
      <c r="Q234"/>
      <c r="S234" s="6"/>
      <c r="T234" s="6"/>
      <c r="U234" s="6"/>
      <c r="V234" s="6"/>
      <c r="W234" s="235"/>
      <c r="AA234"/>
    </row>
    <row r="235" spans="1:27" ht="21.75" customHeight="1">
      <c r="A235" s="37"/>
      <c r="B235" s="30"/>
      <c r="C235" s="30"/>
      <c r="F235"/>
      <c r="G235"/>
      <c r="K235"/>
      <c r="L235"/>
      <c r="O235"/>
      <c r="Q235"/>
      <c r="S235" s="6"/>
      <c r="T235" s="6"/>
      <c r="U235" s="6"/>
      <c r="V235" s="6"/>
      <c r="W235" s="235"/>
      <c r="AA235"/>
    </row>
    <row r="236" spans="1:27" ht="25.5" customHeight="1">
      <c r="A236" s="251" t="s">
        <v>161</v>
      </c>
      <c r="B236" s="251"/>
      <c r="C236" s="251"/>
      <c r="D236" s="251"/>
      <c r="E236" s="251"/>
      <c r="F236" s="251"/>
      <c r="G236" s="251"/>
      <c r="H236" s="251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229"/>
      <c r="T236" s="232"/>
      <c r="U236" s="160"/>
      <c r="V236" s="234"/>
      <c r="W236" s="235"/>
      <c r="AA236"/>
    </row>
    <row r="237" spans="1:27" ht="21.75" customHeight="1">
      <c r="A237" s="251" t="s">
        <v>162</v>
      </c>
      <c r="B237" s="251"/>
      <c r="C237" s="251"/>
      <c r="D237" s="251"/>
      <c r="E237" s="251"/>
      <c r="F237" s="251"/>
      <c r="G237" s="251"/>
      <c r="H237" s="251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229"/>
      <c r="T237" s="232"/>
      <c r="U237" s="160"/>
      <c r="V237" s="234"/>
      <c r="W237" s="235"/>
      <c r="AA237"/>
    </row>
    <row r="238" spans="1:27" ht="24" customHeight="1">
      <c r="A238" s="251" t="s">
        <v>163</v>
      </c>
      <c r="B238" s="251"/>
      <c r="C238" s="251"/>
      <c r="D238" s="251"/>
      <c r="E238" s="251"/>
      <c r="F238" s="251"/>
      <c r="G238" s="251"/>
      <c r="H238" s="251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229"/>
      <c r="T238" s="232"/>
      <c r="U238" s="160"/>
      <c r="V238" s="234"/>
      <c r="W238" s="235"/>
      <c r="AA238"/>
    </row>
    <row r="239" spans="1:27" ht="25.5" customHeight="1">
      <c r="A239" s="251" t="s">
        <v>164</v>
      </c>
      <c r="B239" s="251"/>
      <c r="C239" s="251"/>
      <c r="D239" s="251"/>
      <c r="E239" s="251"/>
      <c r="F239" s="251"/>
      <c r="G239" s="251"/>
      <c r="H239" s="251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229"/>
      <c r="T239" s="232"/>
      <c r="U239" s="160"/>
      <c r="V239" s="234"/>
      <c r="W239" s="235"/>
      <c r="AA239"/>
    </row>
    <row r="240" spans="1:27" ht="23.25" customHeight="1">
      <c r="A240" s="251" t="s">
        <v>165</v>
      </c>
      <c r="B240" s="251"/>
      <c r="C240" s="251"/>
      <c r="D240" s="251"/>
      <c r="E240" s="251"/>
      <c r="F240" s="251"/>
      <c r="G240" s="251"/>
      <c r="H240" s="251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229"/>
      <c r="T240" s="232"/>
      <c r="U240" s="160"/>
      <c r="V240" s="234"/>
      <c r="W240" s="235"/>
      <c r="AA240"/>
    </row>
    <row r="241" spans="1:27" ht="27.75" customHeight="1">
      <c r="A241" s="277" t="s">
        <v>166</v>
      </c>
      <c r="B241" s="251"/>
      <c r="C241" s="251"/>
      <c r="D241" s="251"/>
      <c r="E241" s="251"/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29"/>
      <c r="T241" s="232"/>
      <c r="U241" s="160"/>
      <c r="V241" s="234"/>
      <c r="W241" s="235"/>
      <c r="AA241"/>
    </row>
    <row r="242" spans="1:27" ht="35.25" customHeight="1">
      <c r="A242" s="228"/>
      <c r="B242" s="236"/>
      <c r="C242" s="237"/>
      <c r="D242" s="229"/>
      <c r="E242" s="229"/>
      <c r="F242" s="230"/>
      <c r="G242" s="231"/>
      <c r="H242" s="229"/>
      <c r="I242" s="229"/>
      <c r="J242" s="229"/>
      <c r="K242" s="232"/>
      <c r="L242" s="233"/>
      <c r="M242" s="160"/>
      <c r="N242" s="229"/>
      <c r="O242" s="232"/>
      <c r="P242" s="229"/>
      <c r="Q242" s="232"/>
      <c r="R242" s="229"/>
      <c r="S242" s="229"/>
      <c r="T242" s="232"/>
      <c r="U242" s="160"/>
      <c r="V242" s="234"/>
      <c r="W242" s="235"/>
      <c r="AA242"/>
    </row>
    <row r="243" spans="2:27" ht="25.5" customHeight="1">
      <c r="B243" s="252" t="s">
        <v>60</v>
      </c>
      <c r="C243" s="253"/>
      <c r="D243" s="254"/>
      <c r="E243" s="30"/>
      <c r="F243" s="167"/>
      <c r="G243" s="178"/>
      <c r="H243" s="30"/>
      <c r="I243" s="30"/>
      <c r="J243" s="30"/>
      <c r="K243" s="137"/>
      <c r="L243" s="137"/>
      <c r="M243" s="40" t="s">
        <v>61</v>
      </c>
      <c r="N243" s="41"/>
      <c r="O243" s="142"/>
      <c r="P243" s="41"/>
      <c r="Q243" s="145"/>
      <c r="R243" s="76"/>
      <c r="AA243"/>
    </row>
    <row r="244" spans="2:27" ht="18.75" customHeight="1">
      <c r="B244" s="37" t="s">
        <v>108</v>
      </c>
      <c r="C244" s="30"/>
      <c r="D244" s="30"/>
      <c r="E244" s="30"/>
      <c r="F244" s="167"/>
      <c r="G244" s="178"/>
      <c r="H244" s="30"/>
      <c r="I244" s="30"/>
      <c r="J244" s="30"/>
      <c r="K244" s="137"/>
      <c r="L244" s="137"/>
      <c r="M244" s="35"/>
      <c r="N244" s="35" t="s">
        <v>111</v>
      </c>
      <c r="O244" s="143"/>
      <c r="P244" s="35"/>
      <c r="Q244" s="146"/>
      <c r="R244" s="36"/>
      <c r="AA244"/>
    </row>
    <row r="245" spans="2:27" ht="26.25" customHeight="1">
      <c r="B245" s="252" t="s">
        <v>53</v>
      </c>
      <c r="C245" s="253"/>
      <c r="D245" s="254"/>
      <c r="E245" s="30"/>
      <c r="F245" s="167"/>
      <c r="G245" s="178"/>
      <c r="H245" s="30"/>
      <c r="I245" s="30"/>
      <c r="J245" s="30"/>
      <c r="K245" s="137"/>
      <c r="L245" s="137"/>
      <c r="M245" s="40" t="s">
        <v>53</v>
      </c>
      <c r="N245" s="41"/>
      <c r="O245" s="142"/>
      <c r="P245" s="41"/>
      <c r="Q245" s="145"/>
      <c r="R245" s="76"/>
      <c r="AA245"/>
    </row>
    <row r="246" spans="2:27" ht="21.75" customHeight="1">
      <c r="B246" s="80" t="s">
        <v>69</v>
      </c>
      <c r="C246" s="42"/>
      <c r="D246" s="81"/>
      <c r="E246" s="30"/>
      <c r="F246" s="167"/>
      <c r="G246" s="178"/>
      <c r="H246" s="30"/>
      <c r="I246" s="30"/>
      <c r="J246" s="30"/>
      <c r="K246" s="137"/>
      <c r="L246" s="137"/>
      <c r="M246" s="40" t="s">
        <v>62</v>
      </c>
      <c r="N246" s="41"/>
      <c r="O246" s="142"/>
      <c r="P246" s="41"/>
      <c r="Q246" s="145"/>
      <c r="R246" s="76"/>
      <c r="AA246"/>
    </row>
    <row r="247" spans="2:27" ht="31.5" customHeight="1">
      <c r="B247" s="267" t="s">
        <v>109</v>
      </c>
      <c r="C247" s="267"/>
      <c r="D247" s="267"/>
      <c r="E247" s="30"/>
      <c r="F247" s="167"/>
      <c r="G247" s="178"/>
      <c r="H247" s="30"/>
      <c r="I247" s="30"/>
      <c r="J247" s="30"/>
      <c r="K247" s="137"/>
      <c r="L247" s="137"/>
      <c r="M247" s="35"/>
      <c r="N247" s="35" t="s">
        <v>110</v>
      </c>
      <c r="O247" s="143"/>
      <c r="P247" s="35"/>
      <c r="Q247" s="146"/>
      <c r="R247" s="36"/>
      <c r="AA247"/>
    </row>
    <row r="248" spans="1:27" ht="14.25" customHeight="1">
      <c r="A248" s="121"/>
      <c r="B248" s="38"/>
      <c r="C248" s="32"/>
      <c r="D248" s="32"/>
      <c r="E248" s="32"/>
      <c r="F248" s="168"/>
      <c r="G248" s="179"/>
      <c r="H248" s="32"/>
      <c r="I248" s="32"/>
      <c r="J248" s="32"/>
      <c r="K248" s="138"/>
      <c r="L248" s="138"/>
      <c r="M248" s="35"/>
      <c r="N248" s="35"/>
      <c r="O248" s="143"/>
      <c r="P248" s="35"/>
      <c r="Q248" s="146"/>
      <c r="R248" s="36"/>
      <c r="AA248"/>
    </row>
    <row r="249" spans="1:27" ht="21" customHeight="1">
      <c r="A249" s="121"/>
      <c r="B249" s="252" t="s">
        <v>174</v>
      </c>
      <c r="C249" s="253"/>
      <c r="D249" s="254"/>
      <c r="E249" s="32"/>
      <c r="F249" s="168"/>
      <c r="G249" s="179"/>
      <c r="H249" s="32"/>
      <c r="I249" s="32"/>
      <c r="J249" s="32"/>
      <c r="K249" s="138"/>
      <c r="L249" s="138"/>
      <c r="M249" s="40" t="s">
        <v>53</v>
      </c>
      <c r="N249" s="42"/>
      <c r="O249" s="144"/>
      <c r="P249" s="42"/>
      <c r="Q249" s="147"/>
      <c r="R249" s="77"/>
      <c r="AA249"/>
    </row>
    <row r="250" spans="1:27" ht="15.75">
      <c r="A250" s="121"/>
      <c r="C250" s="32"/>
      <c r="D250" s="32"/>
      <c r="E250" s="32"/>
      <c r="F250" s="168"/>
      <c r="G250" s="179"/>
      <c r="H250" s="32"/>
      <c r="I250" s="32"/>
      <c r="J250" s="32"/>
      <c r="K250" s="138"/>
      <c r="L250" s="138"/>
      <c r="M250" s="30"/>
      <c r="N250" s="30"/>
      <c r="O250" s="137"/>
      <c r="P250" s="30"/>
      <c r="AA250"/>
    </row>
    <row r="251" spans="1:27" ht="15.75">
      <c r="A251" s="121"/>
      <c r="B251" s="39"/>
      <c r="C251" s="32"/>
      <c r="D251" s="32"/>
      <c r="E251" s="32"/>
      <c r="F251" s="168"/>
      <c r="G251" s="179"/>
      <c r="H251" s="32"/>
      <c r="I251" s="32"/>
      <c r="J251" s="32"/>
      <c r="K251" s="138"/>
      <c r="L251" s="138"/>
      <c r="M251" s="30"/>
      <c r="N251" s="30"/>
      <c r="O251" s="137"/>
      <c r="P251" s="30"/>
      <c r="AA251"/>
    </row>
    <row r="252" spans="2:27" ht="15.75">
      <c r="B252" s="33" t="s">
        <v>59</v>
      </c>
      <c r="C252" s="30"/>
      <c r="D252" s="30"/>
      <c r="E252" s="30"/>
      <c r="F252" s="167"/>
      <c r="G252" s="178"/>
      <c r="H252" s="30"/>
      <c r="I252" s="32"/>
      <c r="J252" s="32"/>
      <c r="K252" s="138"/>
      <c r="L252" s="138"/>
      <c r="M252" s="32"/>
      <c r="N252" s="32"/>
      <c r="O252" s="138"/>
      <c r="P252" s="32"/>
      <c r="Q252" s="148"/>
      <c r="R252" s="7"/>
      <c r="S252" s="7"/>
      <c r="T252" s="148"/>
      <c r="U252" s="7"/>
      <c r="V252" s="7"/>
      <c r="W252" s="148"/>
      <c r="AA252"/>
    </row>
    <row r="253" spans="2:27" ht="15.75">
      <c r="B253" s="31"/>
      <c r="C253" s="30"/>
      <c r="D253" s="30"/>
      <c r="E253" s="30"/>
      <c r="F253" s="167"/>
      <c r="G253" s="178"/>
      <c r="H253" s="30"/>
      <c r="I253" s="34"/>
      <c r="J253" s="34"/>
      <c r="K253" s="139"/>
      <c r="L253" s="139"/>
      <c r="M253" s="34"/>
      <c r="N253" s="34"/>
      <c r="O253" s="139"/>
      <c r="P253" s="34"/>
      <c r="Q253" s="140"/>
      <c r="R253" s="6"/>
      <c r="S253" s="6"/>
      <c r="T253" s="140"/>
      <c r="U253" s="6"/>
      <c r="V253" s="6"/>
      <c r="W253" s="140"/>
      <c r="AA253"/>
    </row>
    <row r="254" spans="2:27" ht="15.75">
      <c r="B254" s="31"/>
      <c r="C254" s="30"/>
      <c r="D254" s="30"/>
      <c r="E254" s="30"/>
      <c r="F254" s="167"/>
      <c r="G254" s="178"/>
      <c r="H254" s="30"/>
      <c r="I254" s="34"/>
      <c r="J254" s="34"/>
      <c r="K254" s="139"/>
      <c r="L254" s="139"/>
      <c r="M254" s="34"/>
      <c r="N254" s="34"/>
      <c r="O254" s="139"/>
      <c r="P254" s="34"/>
      <c r="Q254" s="140"/>
      <c r="R254" s="6"/>
      <c r="S254" s="6"/>
      <c r="T254" s="140"/>
      <c r="U254" s="6"/>
      <c r="V254" s="6"/>
      <c r="W254" s="140"/>
      <c r="AA254" s="159"/>
    </row>
    <row r="255" spans="2:27" ht="15.75">
      <c r="B255" s="31"/>
      <c r="C255" s="30"/>
      <c r="D255" s="30"/>
      <c r="E255" s="30"/>
      <c r="F255" s="167"/>
      <c r="G255" s="178"/>
      <c r="H255" s="30"/>
      <c r="I255" s="34"/>
      <c r="J255" s="34"/>
      <c r="K255" s="139"/>
      <c r="L255" s="139"/>
      <c r="M255" s="34"/>
      <c r="N255" s="34"/>
      <c r="O255" s="139"/>
      <c r="P255" s="34"/>
      <c r="Q255" s="140"/>
      <c r="R255" s="6"/>
      <c r="S255" s="6"/>
      <c r="T255" s="140"/>
      <c r="U255" s="6"/>
      <c r="V255" s="6"/>
      <c r="W255" s="140"/>
      <c r="AA255" s="159"/>
    </row>
    <row r="256" spans="2:27" ht="15">
      <c r="B256" s="20"/>
      <c r="I256" s="6"/>
      <c r="J256" s="6"/>
      <c r="K256" s="140"/>
      <c r="L256" s="140"/>
      <c r="M256" s="6"/>
      <c r="N256" s="6"/>
      <c r="O256" s="140"/>
      <c r="P256" s="6"/>
      <c r="Q256" s="140"/>
      <c r="R256" s="6"/>
      <c r="S256" s="6"/>
      <c r="T256" s="140"/>
      <c r="U256" s="6"/>
      <c r="V256" s="6"/>
      <c r="W256" s="140"/>
      <c r="AA256" s="160"/>
    </row>
    <row r="257" spans="2:27" ht="15">
      <c r="B257" s="20"/>
      <c r="I257" s="6"/>
      <c r="J257" s="6"/>
      <c r="K257" s="140"/>
      <c r="L257" s="140"/>
      <c r="M257" s="6"/>
      <c r="N257" s="6"/>
      <c r="O257" s="140"/>
      <c r="P257" s="6"/>
      <c r="Q257" s="140"/>
      <c r="R257" s="6"/>
      <c r="S257" s="6"/>
      <c r="T257" s="140"/>
      <c r="U257" s="6"/>
      <c r="V257" s="6"/>
      <c r="W257" s="140"/>
      <c r="AA257" s="160"/>
    </row>
    <row r="258" spans="2:27" ht="15">
      <c r="B258" s="20"/>
      <c r="I258" s="6"/>
      <c r="J258" s="6"/>
      <c r="K258" s="140"/>
      <c r="L258" s="140"/>
      <c r="M258" s="6"/>
      <c r="N258" s="6"/>
      <c r="O258" s="140"/>
      <c r="P258" s="6"/>
      <c r="Q258" s="140"/>
      <c r="R258" s="6"/>
      <c r="S258" s="6"/>
      <c r="T258" s="140"/>
      <c r="U258" s="6"/>
      <c r="V258" s="6"/>
      <c r="W258" s="140"/>
      <c r="AA258" s="160"/>
    </row>
    <row r="259" spans="2:27" ht="15">
      <c r="B259" s="20"/>
      <c r="I259" s="6"/>
      <c r="J259" s="6"/>
      <c r="K259" s="140"/>
      <c r="L259" s="140"/>
      <c r="M259" s="6"/>
      <c r="N259" s="6"/>
      <c r="O259" s="140"/>
      <c r="P259" s="6"/>
      <c r="Q259" s="140"/>
      <c r="R259" s="6"/>
      <c r="S259" s="6"/>
      <c r="T259" s="140"/>
      <c r="U259" s="6"/>
      <c r="V259" s="6"/>
      <c r="W259" s="140"/>
      <c r="AA259" s="160"/>
    </row>
    <row r="260" spans="2:27" ht="15">
      <c r="B260" s="20"/>
      <c r="I260" s="6"/>
      <c r="J260" s="6"/>
      <c r="K260" s="140"/>
      <c r="L260" s="140"/>
      <c r="M260" s="6"/>
      <c r="N260" s="6"/>
      <c r="O260" s="140"/>
      <c r="P260" s="6"/>
      <c r="Q260" s="140"/>
      <c r="R260" s="6"/>
      <c r="S260" s="6"/>
      <c r="T260" s="140"/>
      <c r="U260" s="6"/>
      <c r="V260" s="6"/>
      <c r="W260" s="140"/>
      <c r="AA260" s="160"/>
    </row>
    <row r="261" spans="2:27" ht="15">
      <c r="B261" s="20"/>
      <c r="I261" s="6"/>
      <c r="J261" s="6"/>
      <c r="K261" s="140"/>
      <c r="L261" s="140"/>
      <c r="M261" s="6"/>
      <c r="N261" s="6"/>
      <c r="O261" s="140"/>
      <c r="P261" s="6"/>
      <c r="Q261" s="140"/>
      <c r="R261" s="6"/>
      <c r="S261" s="6"/>
      <c r="T261" s="140"/>
      <c r="U261" s="6"/>
      <c r="V261" s="6"/>
      <c r="W261" s="140"/>
      <c r="AA261" s="160"/>
    </row>
    <row r="262" spans="2:27" ht="15">
      <c r="B262" s="20"/>
      <c r="I262" s="6"/>
      <c r="J262" s="6"/>
      <c r="K262" s="140"/>
      <c r="L262" s="140"/>
      <c r="M262" s="6"/>
      <c r="N262" s="6"/>
      <c r="O262" s="140"/>
      <c r="P262" s="6"/>
      <c r="Q262" s="140"/>
      <c r="R262" s="6"/>
      <c r="S262" s="6"/>
      <c r="T262" s="140"/>
      <c r="U262" s="6"/>
      <c r="V262" s="6"/>
      <c r="W262" s="140"/>
      <c r="AA262" s="160"/>
    </row>
    <row r="263" spans="2:27" ht="15">
      <c r="B263" s="20"/>
      <c r="I263" s="6"/>
      <c r="J263" s="6"/>
      <c r="K263" s="140"/>
      <c r="L263" s="140"/>
      <c r="M263" s="6"/>
      <c r="N263" s="6"/>
      <c r="O263" s="140"/>
      <c r="P263" s="6"/>
      <c r="Q263" s="140"/>
      <c r="R263" s="6"/>
      <c r="S263" s="6"/>
      <c r="T263" s="140"/>
      <c r="U263" s="6"/>
      <c r="V263" s="6"/>
      <c r="W263" s="140"/>
      <c r="AA263" s="160"/>
    </row>
    <row r="264" spans="2:27" ht="15">
      <c r="B264" s="20"/>
      <c r="I264" s="6"/>
      <c r="J264" s="6"/>
      <c r="K264" s="140"/>
      <c r="L264" s="140"/>
      <c r="M264" s="6"/>
      <c r="N264" s="6"/>
      <c r="O264" s="140"/>
      <c r="P264" s="6"/>
      <c r="Q264" s="140"/>
      <c r="R264" s="6"/>
      <c r="S264" s="6"/>
      <c r="T264" s="140"/>
      <c r="U264" s="6"/>
      <c r="V264" s="6"/>
      <c r="W264" s="140"/>
      <c r="AA264" s="160"/>
    </row>
    <row r="265" spans="2:27" ht="15">
      <c r="B265" s="20"/>
      <c r="I265" s="6"/>
      <c r="J265" s="6"/>
      <c r="K265" s="140"/>
      <c r="L265" s="140"/>
      <c r="M265" s="6"/>
      <c r="N265" s="6"/>
      <c r="O265" s="140"/>
      <c r="P265" s="6"/>
      <c r="Q265" s="140"/>
      <c r="R265" s="6"/>
      <c r="S265" s="6"/>
      <c r="T265" s="140"/>
      <c r="U265" s="6"/>
      <c r="V265" s="6"/>
      <c r="W265" s="140"/>
      <c r="AA265" s="160"/>
    </row>
    <row r="266" spans="2:27" ht="15">
      <c r="B266" s="20"/>
      <c r="I266" s="6"/>
      <c r="J266" s="6"/>
      <c r="K266" s="140"/>
      <c r="L266" s="140"/>
      <c r="M266" s="6"/>
      <c r="N266" s="6"/>
      <c r="O266" s="140"/>
      <c r="P266" s="6"/>
      <c r="Q266" s="140"/>
      <c r="R266" s="6"/>
      <c r="S266" s="6"/>
      <c r="T266" s="140"/>
      <c r="U266" s="6"/>
      <c r="V266" s="6"/>
      <c r="W266" s="140"/>
      <c r="AA266" s="160"/>
    </row>
    <row r="267" spans="2:27" ht="15">
      <c r="B267" s="20"/>
      <c r="I267" s="6"/>
      <c r="J267" s="6"/>
      <c r="K267" s="140"/>
      <c r="L267" s="140"/>
      <c r="M267" s="6"/>
      <c r="N267" s="6"/>
      <c r="O267" s="140"/>
      <c r="P267" s="6"/>
      <c r="Q267" s="140"/>
      <c r="R267" s="6"/>
      <c r="S267" s="6"/>
      <c r="T267" s="140"/>
      <c r="U267" s="6"/>
      <c r="V267" s="6"/>
      <c r="W267" s="140"/>
      <c r="AA267" s="160"/>
    </row>
    <row r="268" spans="2:27" ht="15">
      <c r="B268" s="20"/>
      <c r="I268" s="6"/>
      <c r="J268" s="6"/>
      <c r="K268" s="140"/>
      <c r="L268" s="140"/>
      <c r="M268" s="6"/>
      <c r="N268" s="6"/>
      <c r="O268" s="140"/>
      <c r="P268" s="6"/>
      <c r="Q268" s="140"/>
      <c r="R268" s="6"/>
      <c r="S268" s="6"/>
      <c r="T268" s="140"/>
      <c r="U268" s="6"/>
      <c r="V268" s="6"/>
      <c r="W268" s="140"/>
      <c r="AA268" s="160"/>
    </row>
    <row r="269" spans="2:27" ht="15">
      <c r="B269" s="20"/>
      <c r="I269" s="6"/>
      <c r="J269" s="6"/>
      <c r="K269" s="140"/>
      <c r="L269" s="140"/>
      <c r="M269" s="6"/>
      <c r="N269" s="6"/>
      <c r="O269" s="140"/>
      <c r="P269" s="6"/>
      <c r="Q269" s="140"/>
      <c r="R269" s="6"/>
      <c r="S269" s="6"/>
      <c r="T269" s="140"/>
      <c r="U269" s="6"/>
      <c r="V269" s="6"/>
      <c r="W269" s="140"/>
      <c r="AA269" s="160"/>
    </row>
    <row r="270" spans="2:27" ht="15">
      <c r="B270" s="20"/>
      <c r="I270" s="6"/>
      <c r="J270" s="6"/>
      <c r="K270" s="140"/>
      <c r="L270" s="140"/>
      <c r="M270" s="6"/>
      <c r="N270" s="6"/>
      <c r="O270" s="140"/>
      <c r="P270" s="6"/>
      <c r="Q270" s="140"/>
      <c r="R270" s="6"/>
      <c r="S270" s="6"/>
      <c r="T270" s="140"/>
      <c r="U270" s="6"/>
      <c r="V270" s="6"/>
      <c r="W270" s="140"/>
      <c r="AA270" s="160"/>
    </row>
    <row r="271" spans="2:27" ht="15">
      <c r="B271" s="20"/>
      <c r="I271" s="6"/>
      <c r="J271" s="6"/>
      <c r="K271" s="140"/>
      <c r="L271" s="140"/>
      <c r="M271" s="6"/>
      <c r="N271" s="6"/>
      <c r="O271" s="140"/>
      <c r="P271" s="6"/>
      <c r="Q271" s="140"/>
      <c r="R271" s="6"/>
      <c r="S271" s="6"/>
      <c r="T271" s="140"/>
      <c r="U271" s="6"/>
      <c r="V271" s="6"/>
      <c r="W271" s="140"/>
      <c r="AA271" s="160"/>
    </row>
    <row r="272" spans="2:27" ht="15">
      <c r="B272" s="20"/>
      <c r="I272" s="6"/>
      <c r="J272" s="6"/>
      <c r="K272" s="140"/>
      <c r="L272" s="140"/>
      <c r="M272" s="6"/>
      <c r="N272" s="6"/>
      <c r="O272" s="140"/>
      <c r="P272" s="6"/>
      <c r="Q272" s="140"/>
      <c r="R272" s="6"/>
      <c r="S272" s="6"/>
      <c r="T272" s="140"/>
      <c r="U272" s="6"/>
      <c r="V272" s="6"/>
      <c r="W272" s="140"/>
      <c r="AA272" s="160"/>
    </row>
    <row r="273" spans="2:27" ht="15">
      <c r="B273" s="20"/>
      <c r="I273" s="6"/>
      <c r="J273" s="6"/>
      <c r="K273" s="140"/>
      <c r="L273" s="140"/>
      <c r="M273" s="6"/>
      <c r="N273" s="6"/>
      <c r="O273" s="140"/>
      <c r="P273" s="6"/>
      <c r="Q273" s="140"/>
      <c r="R273" s="6"/>
      <c r="S273" s="6"/>
      <c r="T273" s="140"/>
      <c r="U273" s="6"/>
      <c r="V273" s="6"/>
      <c r="W273" s="140"/>
      <c r="AA273" s="160"/>
    </row>
    <row r="274" spans="2:27" ht="15">
      <c r="B274" s="20"/>
      <c r="I274" s="6"/>
      <c r="J274" s="6"/>
      <c r="K274" s="140"/>
      <c r="L274" s="140"/>
      <c r="M274" s="6"/>
      <c r="N274" s="6"/>
      <c r="O274" s="140"/>
      <c r="P274" s="6"/>
      <c r="Q274" s="140"/>
      <c r="R274" s="6"/>
      <c r="S274" s="6"/>
      <c r="T274" s="140"/>
      <c r="U274" s="6"/>
      <c r="V274" s="6"/>
      <c r="W274" s="140"/>
      <c r="AA274" s="160"/>
    </row>
    <row r="275" spans="2:27" ht="15">
      <c r="B275" s="20"/>
      <c r="I275" s="6"/>
      <c r="J275" s="6"/>
      <c r="K275" s="140"/>
      <c r="L275" s="140"/>
      <c r="M275" s="6"/>
      <c r="N275" s="6"/>
      <c r="O275" s="140"/>
      <c r="P275" s="6"/>
      <c r="Q275" s="140"/>
      <c r="R275" s="6"/>
      <c r="S275" s="6"/>
      <c r="T275" s="140"/>
      <c r="U275" s="6"/>
      <c r="V275" s="6"/>
      <c r="W275" s="140"/>
      <c r="AA275" s="160"/>
    </row>
    <row r="276" spans="2:27" ht="15">
      <c r="B276" s="20"/>
      <c r="I276" s="6"/>
      <c r="J276" s="6"/>
      <c r="K276" s="140"/>
      <c r="L276" s="140"/>
      <c r="M276" s="6"/>
      <c r="N276" s="6"/>
      <c r="O276" s="140"/>
      <c r="P276" s="6"/>
      <c r="Q276" s="140"/>
      <c r="R276" s="6"/>
      <c r="S276" s="6"/>
      <c r="T276" s="140"/>
      <c r="U276" s="6"/>
      <c r="V276" s="6"/>
      <c r="W276" s="140"/>
      <c r="AA276" s="160"/>
    </row>
    <row r="277" spans="2:27" ht="15">
      <c r="B277" s="20"/>
      <c r="I277" s="6"/>
      <c r="J277" s="6"/>
      <c r="K277" s="140"/>
      <c r="L277" s="140"/>
      <c r="M277" s="6"/>
      <c r="N277" s="6"/>
      <c r="O277" s="140"/>
      <c r="P277" s="6"/>
      <c r="Q277" s="140"/>
      <c r="R277" s="6"/>
      <c r="S277" s="6"/>
      <c r="T277" s="140"/>
      <c r="U277" s="6"/>
      <c r="V277" s="6"/>
      <c r="W277" s="140"/>
      <c r="AA277" s="160"/>
    </row>
    <row r="278" spans="2:27" ht="15">
      <c r="B278" s="20"/>
      <c r="I278" s="6"/>
      <c r="J278" s="6"/>
      <c r="K278" s="140"/>
      <c r="L278" s="140"/>
      <c r="M278" s="6"/>
      <c r="N278" s="6"/>
      <c r="O278" s="140"/>
      <c r="P278" s="6"/>
      <c r="Q278" s="140"/>
      <c r="R278" s="6"/>
      <c r="S278" s="6"/>
      <c r="T278" s="140"/>
      <c r="U278" s="6"/>
      <c r="V278" s="6"/>
      <c r="W278" s="140"/>
      <c r="AA278" s="160"/>
    </row>
    <row r="279" spans="2:27" ht="15">
      <c r="B279" s="20"/>
      <c r="I279" s="6"/>
      <c r="J279" s="6"/>
      <c r="K279" s="140"/>
      <c r="L279" s="140"/>
      <c r="M279" s="6"/>
      <c r="N279" s="6"/>
      <c r="O279" s="140"/>
      <c r="P279" s="6"/>
      <c r="Q279" s="140"/>
      <c r="R279" s="6"/>
      <c r="S279" s="6"/>
      <c r="T279" s="140"/>
      <c r="U279" s="6"/>
      <c r="V279" s="6"/>
      <c r="W279" s="140"/>
      <c r="AA279" s="160"/>
    </row>
    <row r="280" spans="2:27" ht="15">
      <c r="B280" s="20"/>
      <c r="I280" s="6"/>
      <c r="J280" s="6"/>
      <c r="K280" s="140"/>
      <c r="L280" s="140"/>
      <c r="M280" s="6"/>
      <c r="N280" s="6"/>
      <c r="O280" s="140"/>
      <c r="P280" s="6"/>
      <c r="Q280" s="140"/>
      <c r="R280" s="6"/>
      <c r="S280" s="6"/>
      <c r="T280" s="140"/>
      <c r="U280" s="6"/>
      <c r="V280" s="6"/>
      <c r="W280" s="140"/>
      <c r="AA280" s="160"/>
    </row>
    <row r="281" spans="2:27" ht="15">
      <c r="B281" s="20"/>
      <c r="I281" s="6"/>
      <c r="J281" s="6"/>
      <c r="K281" s="140"/>
      <c r="L281" s="140"/>
      <c r="M281" s="6"/>
      <c r="N281" s="6"/>
      <c r="O281" s="140"/>
      <c r="P281" s="6"/>
      <c r="Q281" s="140"/>
      <c r="R281" s="6"/>
      <c r="S281" s="6"/>
      <c r="T281" s="140"/>
      <c r="U281" s="6"/>
      <c r="V281" s="6"/>
      <c r="W281" s="140"/>
      <c r="AA281" s="160"/>
    </row>
    <row r="282" spans="2:27" ht="15">
      <c r="B282" s="20"/>
      <c r="I282" s="6"/>
      <c r="J282" s="6"/>
      <c r="K282" s="140"/>
      <c r="L282" s="140"/>
      <c r="M282" s="6"/>
      <c r="N282" s="6"/>
      <c r="O282" s="140"/>
      <c r="P282" s="6"/>
      <c r="Q282" s="140"/>
      <c r="R282" s="6"/>
      <c r="S282" s="6"/>
      <c r="T282" s="140"/>
      <c r="U282" s="6"/>
      <c r="V282" s="6"/>
      <c r="W282" s="140"/>
      <c r="AA282" s="160"/>
    </row>
    <row r="283" spans="2:27" ht="15">
      <c r="B283" s="20"/>
      <c r="I283" s="6"/>
      <c r="J283" s="6"/>
      <c r="K283" s="140"/>
      <c r="L283" s="140"/>
      <c r="M283" s="6"/>
      <c r="N283" s="6"/>
      <c r="O283" s="140"/>
      <c r="P283" s="6"/>
      <c r="Q283" s="140"/>
      <c r="R283" s="6"/>
      <c r="S283" s="6"/>
      <c r="T283" s="140"/>
      <c r="U283" s="6"/>
      <c r="V283" s="6"/>
      <c r="W283" s="140"/>
      <c r="AA283" s="160"/>
    </row>
    <row r="284" spans="2:27" ht="15">
      <c r="B284" s="20"/>
      <c r="I284" s="6"/>
      <c r="J284" s="6"/>
      <c r="K284" s="140"/>
      <c r="L284" s="140"/>
      <c r="M284" s="6"/>
      <c r="N284" s="6"/>
      <c r="O284" s="140"/>
      <c r="P284" s="6"/>
      <c r="Q284" s="140"/>
      <c r="R284" s="6"/>
      <c r="S284" s="6"/>
      <c r="T284" s="140"/>
      <c r="U284" s="6"/>
      <c r="V284" s="6"/>
      <c r="W284" s="140"/>
      <c r="AA284" s="160"/>
    </row>
    <row r="285" spans="2:27" ht="15">
      <c r="B285" s="20"/>
      <c r="I285" s="6"/>
      <c r="J285" s="6"/>
      <c r="K285" s="140"/>
      <c r="L285" s="140"/>
      <c r="M285" s="6"/>
      <c r="N285" s="6"/>
      <c r="O285" s="140"/>
      <c r="P285" s="6"/>
      <c r="Q285" s="140"/>
      <c r="R285" s="6"/>
      <c r="S285" s="6"/>
      <c r="T285" s="140"/>
      <c r="U285" s="6"/>
      <c r="V285" s="6"/>
      <c r="W285" s="140"/>
      <c r="AA285" s="160"/>
    </row>
    <row r="286" spans="2:27" ht="15">
      <c r="B286" s="20"/>
      <c r="I286" s="6"/>
      <c r="J286" s="6"/>
      <c r="K286" s="140"/>
      <c r="L286" s="140"/>
      <c r="M286" s="6"/>
      <c r="N286" s="6"/>
      <c r="O286" s="140"/>
      <c r="P286" s="6"/>
      <c r="Q286" s="140"/>
      <c r="R286" s="6"/>
      <c r="S286" s="6"/>
      <c r="T286" s="140"/>
      <c r="U286" s="6"/>
      <c r="V286" s="6"/>
      <c r="W286" s="140"/>
      <c r="AA286" s="160"/>
    </row>
    <row r="287" spans="2:27" ht="15">
      <c r="B287" s="20"/>
      <c r="I287" s="6"/>
      <c r="J287" s="6"/>
      <c r="K287" s="140"/>
      <c r="L287" s="140"/>
      <c r="M287" s="6"/>
      <c r="N287" s="6"/>
      <c r="O287" s="140"/>
      <c r="P287" s="6"/>
      <c r="Q287" s="140"/>
      <c r="R287" s="6"/>
      <c r="S287" s="6"/>
      <c r="T287" s="140"/>
      <c r="U287" s="6"/>
      <c r="V287" s="6"/>
      <c r="W287" s="140"/>
      <c r="AA287" s="160"/>
    </row>
    <row r="288" spans="2:27" ht="15">
      <c r="B288" s="20"/>
      <c r="I288" s="6"/>
      <c r="J288" s="6"/>
      <c r="K288" s="140"/>
      <c r="L288" s="140"/>
      <c r="M288" s="6"/>
      <c r="N288" s="6"/>
      <c r="O288" s="140"/>
      <c r="P288" s="6"/>
      <c r="Q288" s="140"/>
      <c r="R288" s="6"/>
      <c r="S288" s="6"/>
      <c r="T288" s="140"/>
      <c r="U288" s="6"/>
      <c r="V288" s="6"/>
      <c r="W288" s="140"/>
      <c r="AA288" s="160"/>
    </row>
    <row r="289" spans="2:27" ht="15">
      <c r="B289" s="20"/>
      <c r="I289" s="6"/>
      <c r="J289" s="6"/>
      <c r="K289" s="140"/>
      <c r="L289" s="140"/>
      <c r="M289" s="6"/>
      <c r="N289" s="6"/>
      <c r="O289" s="140"/>
      <c r="P289" s="6"/>
      <c r="Q289" s="140"/>
      <c r="R289" s="6"/>
      <c r="S289" s="6"/>
      <c r="T289" s="140"/>
      <c r="U289" s="6"/>
      <c r="V289" s="6"/>
      <c r="W289" s="140"/>
      <c r="AA289" s="160"/>
    </row>
    <row r="290" ht="15">
      <c r="B290" s="20"/>
    </row>
    <row r="291" ht="15">
      <c r="B291" s="20"/>
    </row>
    <row r="292" ht="15">
      <c r="B292" s="20"/>
    </row>
    <row r="293" ht="15">
      <c r="B293" s="20"/>
    </row>
    <row r="294" ht="15">
      <c r="B294" s="20"/>
    </row>
  </sheetData>
  <sheetProtection/>
  <mergeCells count="25">
    <mergeCell ref="A4:W4"/>
    <mergeCell ref="A5:W5"/>
    <mergeCell ref="A7:A10"/>
    <mergeCell ref="F7:F10"/>
    <mergeCell ref="G7:G10"/>
    <mergeCell ref="H7:W8"/>
    <mergeCell ref="H9:L9"/>
    <mergeCell ref="M9:O9"/>
    <mergeCell ref="U9:W9"/>
    <mergeCell ref="B7:B10"/>
    <mergeCell ref="C7:C10"/>
    <mergeCell ref="D7:D10"/>
    <mergeCell ref="E7:E10"/>
    <mergeCell ref="R9:T9"/>
    <mergeCell ref="P9:Q9"/>
    <mergeCell ref="A236:R236"/>
    <mergeCell ref="A237:R237"/>
    <mergeCell ref="A238:R238"/>
    <mergeCell ref="A239:R239"/>
    <mergeCell ref="A240:R240"/>
    <mergeCell ref="B249:D249"/>
    <mergeCell ref="B243:D243"/>
    <mergeCell ref="B247:D247"/>
    <mergeCell ref="B245:D245"/>
    <mergeCell ref="A241:R241"/>
  </mergeCells>
  <printOptions/>
  <pageMargins left="0.2755905511811024" right="0.15748031496062992" top="0.68" bottom="0.35433070866141736" header="0.31496062992125984" footer="0.15748031496062992"/>
  <pageSetup fitToHeight="0" fitToWidth="1" horizontalDpi="600" verticalDpi="600" orientation="landscape" paperSize="8" scale="43" r:id="rId3"/>
  <headerFooter>
    <oddFooter>&amp;CСтр.&amp;P от &amp;N&amp;R&amp;D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Цолова</dc:creator>
  <cp:keywords/>
  <dc:description/>
  <cp:lastModifiedBy>Shirin</cp:lastModifiedBy>
  <cp:lastPrinted>2021-11-24T07:19:32Z</cp:lastPrinted>
  <dcterms:created xsi:type="dcterms:W3CDTF">2015-02-06T12:34:28Z</dcterms:created>
  <dcterms:modified xsi:type="dcterms:W3CDTF">2022-01-14T13:23:47Z</dcterms:modified>
  <cp:category/>
  <cp:version/>
  <cp:contentType/>
  <cp:contentStatus/>
</cp:coreProperties>
</file>